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slachtoffer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<sst xmlns="http://schemas.openxmlformats.org/spreadsheetml/2006/main" count="286" uniqueCount="35">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</sst>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0" fontId="7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gemeen%20criminalite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ntal diefstallen"/>
      <sheetName val="aantal met verdachte"/>
      <sheetName val="aantal verdachten"/>
      <sheetName val="woonplaats verdachten"/>
      <sheetName val="verdeling niet-Bruggelingen"/>
      <sheetName val="aantal arrestanten"/>
      <sheetName val="woonplaats arrestanten"/>
      <sheetName val="aantal slachtoffers"/>
      <sheetName val="categorieë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I1">
      <selection activeCell="C28" sqref="C28"/>
    </sheetView>
  </sheetViews>
  <sheetFormatPr defaultColWidth="9.140625" defaultRowHeight="15.75" customHeight="1"/>
  <cols>
    <col min="1" max="14" width="12.7109375" style="3" customWidth="1"/>
    <col min="15" max="15" width="43.8515625" style="3" customWidth="1"/>
    <col min="16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1</v>
      </c>
      <c r="M2" s="1">
        <v>1</v>
      </c>
      <c r="N2" s="1">
        <f>SUM(B2:M2)</f>
        <v>4</v>
      </c>
    </row>
    <row r="3" spans="1:14" ht="15.75" customHeight="1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f aca="true" t="shared" si="0" ref="N3:N13">SUM(B3:M3)</f>
        <v>1</v>
      </c>
    </row>
    <row r="4" spans="1:14" ht="15.75" customHeight="1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t="shared" si="0"/>
        <v>1</v>
      </c>
    </row>
    <row r="5" spans="1:14" ht="15.75" customHeight="1">
      <c r="A5" s="1">
        <v>1844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f t="shared" si="0"/>
        <v>2</v>
      </c>
    </row>
    <row r="6" spans="1:14" ht="15.75" customHeight="1">
      <c r="A6" s="1">
        <v>1845</v>
      </c>
      <c r="B6" s="1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f t="shared" si="0"/>
        <v>2</v>
      </c>
    </row>
    <row r="7" spans="1:14" ht="15.75" customHeight="1">
      <c r="A7" s="1">
        <v>1846</v>
      </c>
      <c r="B7" s="1">
        <v>1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3</v>
      </c>
    </row>
    <row r="8" spans="1:14" ht="15.75" customHeight="1">
      <c r="A8" s="1">
        <v>1847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f t="shared" si="0"/>
        <v>4</v>
      </c>
    </row>
    <row r="9" spans="1:14" ht="15.75" customHeight="1">
      <c r="A9" s="1">
        <v>1848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1">
        <v>2</v>
      </c>
      <c r="M9" s="1">
        <v>1</v>
      </c>
      <c r="N9" s="1">
        <f t="shared" si="0"/>
        <v>7</v>
      </c>
    </row>
    <row r="10" spans="1:14" ht="15.75" customHeight="1">
      <c r="A10" s="1">
        <v>1849</v>
      </c>
      <c r="B10" s="1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f t="shared" si="0"/>
        <v>2</v>
      </c>
    </row>
    <row r="11" spans="1:14" ht="15.75" customHeight="1">
      <c r="A11" s="1">
        <v>1850</v>
      </c>
      <c r="B11" s="1">
        <v>0</v>
      </c>
      <c r="C11" s="1">
        <v>0</v>
      </c>
      <c r="D11" s="1">
        <v>1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f t="shared" si="0"/>
        <v>4</v>
      </c>
    </row>
    <row r="12" spans="1:14" ht="15.75" customHeight="1">
      <c r="A12" s="1">
        <v>1851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1</v>
      </c>
    </row>
    <row r="13" spans="1:14" ht="15.75" customHeight="1">
      <c r="A13" s="1" t="s">
        <v>1</v>
      </c>
      <c r="B13" s="1">
        <f>SUM(B2:B12)</f>
        <v>5</v>
      </c>
      <c r="C13" s="1">
        <f aca="true" t="shared" si="1" ref="C13:M13">SUM(C2:C12)</f>
        <v>0</v>
      </c>
      <c r="D13" s="1">
        <f t="shared" si="1"/>
        <v>3</v>
      </c>
      <c r="E13" s="1">
        <f t="shared" si="1"/>
        <v>4</v>
      </c>
      <c r="F13" s="1">
        <f t="shared" si="1"/>
        <v>1</v>
      </c>
      <c r="G13" s="1">
        <f t="shared" si="1"/>
        <v>0</v>
      </c>
      <c r="H13" s="1">
        <f t="shared" si="1"/>
        <v>3</v>
      </c>
      <c r="I13" s="1">
        <f t="shared" si="1"/>
        <v>1</v>
      </c>
      <c r="J13" s="1">
        <f t="shared" si="1"/>
        <v>0</v>
      </c>
      <c r="K13" s="1">
        <f t="shared" si="1"/>
        <v>6</v>
      </c>
      <c r="L13" s="1">
        <f t="shared" si="1"/>
        <v>5</v>
      </c>
      <c r="M13" s="1">
        <f t="shared" si="1"/>
        <v>3</v>
      </c>
      <c r="N13" s="1">
        <f t="shared" si="0"/>
        <v>31</v>
      </c>
    </row>
    <row r="14" spans="1:14" s="5" customFormat="1" ht="15.75" customHeight="1">
      <c r="A14" s="4" t="s">
        <v>2</v>
      </c>
      <c r="B14" s="6">
        <f>(B13/N13)</f>
        <v>0.16129032258064516</v>
      </c>
      <c r="C14" s="6">
        <f>(C13/N13)</f>
        <v>0</v>
      </c>
      <c r="D14" s="6">
        <f>(D13/N13)</f>
        <v>0.0967741935483871</v>
      </c>
      <c r="E14" s="6">
        <f>(E13/N13)</f>
        <v>0.12903225806451613</v>
      </c>
      <c r="F14" s="6">
        <f>(F13/N13)</f>
        <v>0.03225806451612903</v>
      </c>
      <c r="G14" s="6">
        <f>(G13/N13)</f>
        <v>0</v>
      </c>
      <c r="H14" s="6">
        <f>(H13/N13)</f>
        <v>0.0967741935483871</v>
      </c>
      <c r="I14" s="6">
        <f>(I13/N13)</f>
        <v>0.03225806451612903</v>
      </c>
      <c r="J14" s="6">
        <f>(J13/N13)</f>
        <v>0</v>
      </c>
      <c r="K14" s="6">
        <f>(K13/N13)</f>
        <v>0.1935483870967742</v>
      </c>
      <c r="L14" s="6">
        <f>(L13/N13)</f>
        <v>0.16129032258064516</v>
      </c>
      <c r="M14" s="6">
        <f>(M13/N13)</f>
        <v>0.0967741935483871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K1">
      <selection activeCell="C28" sqref="C28"/>
    </sheetView>
  </sheetViews>
  <sheetFormatPr defaultColWidth="9.140625" defaultRowHeight="12.75"/>
  <cols>
    <col min="1" max="1" width="17.421875" style="0" customWidth="1"/>
    <col min="2" max="14" width="12.7109375" style="0" customWidth="1"/>
    <col min="15" max="15" width="20.14062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1</v>
      </c>
      <c r="M2" s="1">
        <v>1</v>
      </c>
      <c r="N2" s="1">
        <f>SUM(B2:M2)</f>
        <v>4</v>
      </c>
      <c r="O2" s="4">
        <f>(N2/'aantal diefstallen'!N2)</f>
        <v>1</v>
      </c>
    </row>
    <row r="3" spans="1:15" ht="15.75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0</v>
      </c>
      <c r="O3" s="4">
        <f>(N3/'aantal diefstallen'!N3)</f>
        <v>0</v>
      </c>
    </row>
    <row r="4" spans="1:15" ht="15.75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0"/>
        <v>0</v>
      </c>
      <c r="O4" s="4">
        <f>(N4/'aantal diefstallen'!N4)</f>
        <v>0</v>
      </c>
    </row>
    <row r="5" spans="1:15" ht="15.75">
      <c r="A5" s="1">
        <v>1844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f t="shared" si="0"/>
        <v>2</v>
      </c>
      <c r="O5" s="4">
        <f>(N5/'aantal diefstallen'!N5)</f>
        <v>1</v>
      </c>
    </row>
    <row r="6" spans="1:15" ht="15.75">
      <c r="A6" s="1">
        <v>1845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  <c r="O6" s="4">
        <f>(N6/'aantal diefstallen'!N6)</f>
        <v>0</v>
      </c>
    </row>
    <row r="7" spans="1:15" ht="15.75">
      <c r="A7" s="1">
        <v>1846</v>
      </c>
      <c r="B7" s="1">
        <v>1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3</v>
      </c>
      <c r="O7" s="4">
        <f>(N7/'aantal diefstallen'!N7)</f>
        <v>1</v>
      </c>
    </row>
    <row r="8" spans="1:15" ht="15.75">
      <c r="A8" s="1">
        <v>1847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f t="shared" si="0"/>
        <v>1</v>
      </c>
      <c r="O8" s="4">
        <f>(N8/'aantal diefstallen'!N8)</f>
        <v>0.25</v>
      </c>
    </row>
    <row r="9" spans="1:15" ht="15.75">
      <c r="A9" s="1">
        <v>1848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2</v>
      </c>
      <c r="M9" s="1">
        <v>1</v>
      </c>
      <c r="N9" s="1">
        <f t="shared" si="0"/>
        <v>5</v>
      </c>
      <c r="O9" s="4">
        <f>(N9/'aantal diefstallen'!N9)</f>
        <v>0.7142857142857143</v>
      </c>
    </row>
    <row r="10" spans="1:15" ht="15.75">
      <c r="A10" s="1">
        <v>1849</v>
      </c>
      <c r="B10" s="1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f t="shared" si="0"/>
        <v>2</v>
      </c>
      <c r="O10" s="4">
        <f>(N10/'aantal diefstallen'!N10)</f>
        <v>1</v>
      </c>
    </row>
    <row r="11" spans="1:15" ht="15.75">
      <c r="A11" s="1">
        <v>1850</v>
      </c>
      <c r="B11" s="1">
        <v>0</v>
      </c>
      <c r="C11" s="1">
        <v>0</v>
      </c>
      <c r="D11" s="1">
        <v>1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3</v>
      </c>
      <c r="O11" s="4">
        <f>(N11/'aantal diefstallen'!N11)</f>
        <v>0.75</v>
      </c>
    </row>
    <row r="12" spans="1:15" ht="15.75">
      <c r="A12" s="1">
        <v>1851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1</v>
      </c>
      <c r="O12" s="4">
        <f>(N12/'aantal diefstallen'!N12)</f>
        <v>1</v>
      </c>
    </row>
    <row r="13" spans="1:15" ht="15.75">
      <c r="A13" s="1" t="s">
        <v>1</v>
      </c>
      <c r="B13" s="1">
        <f>SUM(B2:B12)</f>
        <v>4</v>
      </c>
      <c r="C13" s="1">
        <f aca="true" t="shared" si="1" ref="C13:M13">SUM(C2:C12)</f>
        <v>0</v>
      </c>
      <c r="D13" s="1">
        <f t="shared" si="1"/>
        <v>2</v>
      </c>
      <c r="E13" s="1">
        <f t="shared" si="1"/>
        <v>4</v>
      </c>
      <c r="F13" s="1">
        <f t="shared" si="1"/>
        <v>1</v>
      </c>
      <c r="G13" s="1">
        <f t="shared" si="1"/>
        <v>0</v>
      </c>
      <c r="H13" s="1">
        <f t="shared" si="1"/>
        <v>1</v>
      </c>
      <c r="I13" s="1">
        <f t="shared" si="1"/>
        <v>0</v>
      </c>
      <c r="J13" s="1">
        <f t="shared" si="1"/>
        <v>0</v>
      </c>
      <c r="K13" s="1">
        <f t="shared" si="1"/>
        <v>4</v>
      </c>
      <c r="L13" s="1">
        <f t="shared" si="1"/>
        <v>3</v>
      </c>
      <c r="M13" s="1">
        <f t="shared" si="1"/>
        <v>2</v>
      </c>
      <c r="N13" s="1">
        <f t="shared" si="0"/>
        <v>21</v>
      </c>
      <c r="O13" s="4">
        <f>(N13/'aantal diefstallen'!N13)</f>
        <v>0.6774193548387096</v>
      </c>
    </row>
    <row r="14" spans="1:13" ht="15.75">
      <c r="A14" s="4" t="s">
        <v>2</v>
      </c>
      <c r="B14" s="6">
        <f>(B13/N13)</f>
        <v>0.19047619047619047</v>
      </c>
      <c r="C14" s="6">
        <f>(C13/N13)</f>
        <v>0</v>
      </c>
      <c r="D14" s="6">
        <f>(D13/N13)</f>
        <v>0.09523809523809523</v>
      </c>
      <c r="E14" s="6">
        <f>(E13/N13)</f>
        <v>0.19047619047619047</v>
      </c>
      <c r="F14" s="6">
        <f>(F13/N13)</f>
        <v>0.047619047619047616</v>
      </c>
      <c r="G14" s="6">
        <f>(G13/N13)</f>
        <v>0</v>
      </c>
      <c r="H14" s="6">
        <f>(H13/N13)</f>
        <v>0.047619047619047616</v>
      </c>
      <c r="I14" s="6">
        <f>(I13/N13)</f>
        <v>0</v>
      </c>
      <c r="J14" s="6">
        <f>(J13/N13)</f>
        <v>0</v>
      </c>
      <c r="K14" s="6">
        <f>(K13/N13)</f>
        <v>0.19047619047619047</v>
      </c>
      <c r="L14" s="6">
        <f>(L13/N13)</f>
        <v>0.14285714285714285</v>
      </c>
      <c r="M14" s="6">
        <f>(M13/N13)</f>
        <v>0.09523809523809523</v>
      </c>
    </row>
    <row r="15" spans="1:15" ht="12.75">
      <c r="A15" s="20" t="s">
        <v>18</v>
      </c>
      <c r="B15" s="7">
        <f>(B13/'aantal diefstallen'!B13)</f>
        <v>0.8</v>
      </c>
      <c r="C15" s="7" t="e">
        <f>(C13/'aantal diefstallen'!C13)</f>
        <v>#DIV/0!</v>
      </c>
      <c r="D15" s="7">
        <f>(D13/'aantal diefstallen'!D13)</f>
        <v>0.6666666666666666</v>
      </c>
      <c r="E15" s="7">
        <f>(E13/'aantal diefstallen'!E13)</f>
        <v>1</v>
      </c>
      <c r="F15" s="7">
        <f>(F13/'aantal diefstallen'!F13)</f>
        <v>1</v>
      </c>
      <c r="G15" s="7" t="e">
        <f>(G13/'aantal diefstallen'!G13)</f>
        <v>#DIV/0!</v>
      </c>
      <c r="H15" s="7">
        <f>(H13/'aantal diefstallen'!H13)</f>
        <v>0.3333333333333333</v>
      </c>
      <c r="I15" s="7">
        <f>(I13/'aantal diefstallen'!I13)</f>
        <v>0</v>
      </c>
      <c r="J15" s="7" t="e">
        <f>(J13/'aantal diefstallen'!J13)</f>
        <v>#DIV/0!</v>
      </c>
      <c r="K15" s="7">
        <f>(K13/'aantal diefstallen'!K13)</f>
        <v>0.6666666666666666</v>
      </c>
      <c r="L15" s="7">
        <f>(L13/'aantal diefstallen'!L13)</f>
        <v>0.6</v>
      </c>
      <c r="M15" s="7">
        <f>(M13/'aantal diefstallen'!M13)</f>
        <v>0.6666666666666666</v>
      </c>
      <c r="N15" s="7">
        <f>(N13/'aantal diefstallen'!N13)</f>
        <v>0.6774193548387096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J13">
      <selection activeCell="C17" sqref="C17"/>
    </sheetView>
  </sheetViews>
  <sheetFormatPr defaultColWidth="9.140625" defaultRowHeight="12.75"/>
  <cols>
    <col min="1" max="14" width="12.7109375" style="11" customWidth="1"/>
    <col min="15" max="15" width="43.8515625" style="6" customWidth="1"/>
    <col min="16" max="16384" width="12.7109375" style="11" customWidth="1"/>
  </cols>
  <sheetData>
    <row r="1" spans="6:15" s="12" customFormat="1" ht="30">
      <c r="F1" s="12" t="s">
        <v>16</v>
      </c>
      <c r="O1" s="21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31</v>
      </c>
    </row>
    <row r="3" spans="1:18" ht="15.75">
      <c r="A3" s="1">
        <v>1841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2</v>
      </c>
      <c r="N3" s="1">
        <f>SUM(B3:M3)</f>
        <v>5</v>
      </c>
      <c r="Q3" s="17"/>
      <c r="R3" s="17"/>
    </row>
    <row r="4" spans="1:14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</row>
    <row r="5" spans="1:14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</row>
    <row r="6" spans="1:14" ht="15.75">
      <c r="A6" s="1">
        <v>1844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4</v>
      </c>
      <c r="L6" s="1">
        <v>0</v>
      </c>
      <c r="M6" s="1">
        <v>0</v>
      </c>
      <c r="N6" s="1">
        <f t="shared" si="0"/>
        <v>5</v>
      </c>
    </row>
    <row r="7" spans="1:14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15.75">
      <c r="A8" s="1">
        <v>1846</v>
      </c>
      <c r="B8" s="1">
        <v>1</v>
      </c>
      <c r="C8" s="1">
        <v>0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3</v>
      </c>
    </row>
    <row r="9" spans="1:14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15.75">
      <c r="A10" s="1">
        <v>1848</v>
      </c>
      <c r="B10" s="1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1</v>
      </c>
      <c r="N10" s="1">
        <f t="shared" si="0"/>
        <v>3</v>
      </c>
    </row>
    <row r="11" spans="1:14" ht="15.75">
      <c r="A11" s="1">
        <v>1849</v>
      </c>
      <c r="B11" s="1">
        <v>0</v>
      </c>
      <c r="C11" s="1">
        <v>0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3</v>
      </c>
    </row>
    <row r="12" spans="1:14" ht="15.75">
      <c r="A12" s="1">
        <v>1850</v>
      </c>
      <c r="B12" s="1">
        <v>0</v>
      </c>
      <c r="C12" s="1">
        <v>0</v>
      </c>
      <c r="D12" s="1">
        <v>1</v>
      </c>
      <c r="E12" s="1">
        <v>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4</v>
      </c>
    </row>
    <row r="13" spans="1:14" ht="15.75">
      <c r="A13" s="1">
        <v>1851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</v>
      </c>
    </row>
    <row r="14" spans="1:15" ht="15.75">
      <c r="A14" s="1" t="s">
        <v>1</v>
      </c>
      <c r="B14" s="1">
        <f>SUM(B3:B13)</f>
        <v>4</v>
      </c>
      <c r="C14" s="1">
        <f aca="true" t="shared" si="1" ref="C14:M14">SUM(C3:C13)</f>
        <v>0</v>
      </c>
      <c r="D14" s="1">
        <f t="shared" si="1"/>
        <v>2</v>
      </c>
      <c r="E14" s="1">
        <f t="shared" si="1"/>
        <v>7</v>
      </c>
      <c r="F14" s="1">
        <f t="shared" si="1"/>
        <v>1</v>
      </c>
      <c r="G14" s="1">
        <f t="shared" si="1"/>
        <v>0</v>
      </c>
      <c r="H14" s="1">
        <f t="shared" si="1"/>
        <v>1</v>
      </c>
      <c r="I14" s="1">
        <f t="shared" si="1"/>
        <v>0</v>
      </c>
      <c r="J14" s="1">
        <f t="shared" si="1"/>
        <v>0</v>
      </c>
      <c r="K14" s="1">
        <f t="shared" si="1"/>
        <v>4</v>
      </c>
      <c r="L14" s="1">
        <f t="shared" si="1"/>
        <v>2</v>
      </c>
      <c r="M14" s="1">
        <f t="shared" si="1"/>
        <v>3</v>
      </c>
      <c r="N14" s="1">
        <f t="shared" si="0"/>
        <v>24</v>
      </c>
      <c r="O14" s="6">
        <f>(N14/N51)</f>
        <v>0.8571428571428571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1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31</v>
      </c>
    </row>
    <row r="21" spans="1:14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</row>
    <row r="22" spans="1:14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3">SUM(B22:M22)</f>
        <v>0</v>
      </c>
    </row>
    <row r="23" spans="1:14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</row>
    <row r="24" spans="1:14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</row>
    <row r="25" spans="1:14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</row>
    <row r="26" spans="1:14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</row>
    <row r="27" spans="1:14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f t="shared" si="2"/>
        <v>1</v>
      </c>
    </row>
    <row r="28" spans="1:14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1</v>
      </c>
      <c r="M28" s="1">
        <v>0</v>
      </c>
      <c r="N28" s="1">
        <f t="shared" si="2"/>
        <v>2</v>
      </c>
    </row>
    <row r="29" spans="1:14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f t="shared" si="2"/>
        <v>1</v>
      </c>
    </row>
    <row r="30" spans="1:14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</row>
    <row r="31" spans="1:14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0</v>
      </c>
      <c r="D32" s="1">
        <f t="shared" si="3"/>
        <v>0</v>
      </c>
      <c r="E32" s="1">
        <f t="shared" si="3"/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3</v>
      </c>
      <c r="L32" s="1">
        <f t="shared" si="3"/>
        <v>1</v>
      </c>
      <c r="M32" s="1">
        <f t="shared" si="3"/>
        <v>0</v>
      </c>
      <c r="N32" s="1">
        <f t="shared" si="2"/>
        <v>4</v>
      </c>
      <c r="O32" s="6">
        <f>(N32/N51)</f>
        <v>0.14285714285714285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1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1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1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1</v>
      </c>
      <c r="M40" s="1">
        <f t="shared" si="4"/>
        <v>2</v>
      </c>
      <c r="N40" s="1">
        <f>SUM(B40:M40)</f>
        <v>5</v>
      </c>
    </row>
    <row r="41" spans="1:14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0</v>
      </c>
    </row>
    <row r="42" spans="1:14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0</v>
      </c>
    </row>
    <row r="43" spans="1:14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1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4</v>
      </c>
      <c r="L43" s="1">
        <f t="shared" si="8"/>
        <v>0</v>
      </c>
      <c r="M43" s="1">
        <f t="shared" si="8"/>
        <v>0</v>
      </c>
      <c r="N43" s="1">
        <f t="shared" si="6"/>
        <v>5</v>
      </c>
    </row>
    <row r="44" spans="1:14" ht="15.75">
      <c r="A44" s="1">
        <v>1845</v>
      </c>
      <c r="B44" s="1">
        <f aca="true" t="shared" si="9" ref="B44:M44">SUM(B7,B25)</f>
        <v>0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6"/>
        <v>0</v>
      </c>
    </row>
    <row r="45" spans="1:14" ht="15.75">
      <c r="A45" s="1">
        <v>1846</v>
      </c>
      <c r="B45" s="1">
        <f aca="true" t="shared" si="10" ref="B45:M45">SUM(B8,B26)</f>
        <v>1</v>
      </c>
      <c r="C45" s="1">
        <f t="shared" si="10"/>
        <v>0</v>
      </c>
      <c r="D45" s="1">
        <f t="shared" si="10"/>
        <v>1</v>
      </c>
      <c r="E45" s="1">
        <f t="shared" si="10"/>
        <v>0</v>
      </c>
      <c r="F45" s="1">
        <f t="shared" si="10"/>
        <v>1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0</v>
      </c>
      <c r="N45" s="1">
        <f t="shared" si="6"/>
        <v>3</v>
      </c>
    </row>
    <row r="46" spans="1:14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1</v>
      </c>
      <c r="L46" s="1">
        <f t="shared" si="11"/>
        <v>0</v>
      </c>
      <c r="M46" s="1">
        <f t="shared" si="11"/>
        <v>0</v>
      </c>
      <c r="N46" s="1">
        <f t="shared" si="6"/>
        <v>1</v>
      </c>
    </row>
    <row r="47" spans="1:14" ht="15.75">
      <c r="A47" s="1">
        <v>1848</v>
      </c>
      <c r="B47" s="1">
        <f aca="true" t="shared" si="12" ref="B47:M47">SUM(B10,B28)</f>
        <v>1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1</v>
      </c>
      <c r="L47" s="1">
        <f t="shared" si="12"/>
        <v>2</v>
      </c>
      <c r="M47" s="1">
        <f t="shared" si="12"/>
        <v>1</v>
      </c>
      <c r="N47" s="1">
        <f t="shared" si="6"/>
        <v>5</v>
      </c>
    </row>
    <row r="48" spans="1:14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3</v>
      </c>
      <c r="F48" s="1">
        <f t="shared" si="13"/>
        <v>0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1</v>
      </c>
      <c r="L48" s="1">
        <f t="shared" si="13"/>
        <v>0</v>
      </c>
      <c r="M48" s="1">
        <f t="shared" si="13"/>
        <v>0</v>
      </c>
      <c r="N48" s="1">
        <f t="shared" si="6"/>
        <v>4</v>
      </c>
    </row>
    <row r="49" spans="1:14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1</v>
      </c>
      <c r="E49" s="1">
        <f t="shared" si="14"/>
        <v>3</v>
      </c>
      <c r="F49" s="1">
        <f t="shared" si="14"/>
        <v>0</v>
      </c>
      <c r="G49" s="1">
        <f t="shared" si="14"/>
        <v>0</v>
      </c>
      <c r="H49" s="1">
        <f t="shared" si="14"/>
        <v>0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0</v>
      </c>
      <c r="N49" s="1">
        <f t="shared" si="6"/>
        <v>4</v>
      </c>
    </row>
    <row r="50" spans="1:14" ht="15.75">
      <c r="A50" s="1">
        <v>1851</v>
      </c>
      <c r="B50" s="1">
        <f aca="true" t="shared" si="15" ref="B50:M50">SUM(B13,B31)</f>
        <v>1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1</v>
      </c>
    </row>
    <row r="51" spans="1:14" ht="15.75">
      <c r="A51" s="1" t="s">
        <v>1</v>
      </c>
      <c r="B51" s="1">
        <f aca="true" t="shared" si="16" ref="B51:M51">SUM(B40:B50)</f>
        <v>4</v>
      </c>
      <c r="C51" s="1">
        <f t="shared" si="16"/>
        <v>0</v>
      </c>
      <c r="D51" s="1">
        <f t="shared" si="16"/>
        <v>2</v>
      </c>
      <c r="E51" s="1">
        <f t="shared" si="16"/>
        <v>7</v>
      </c>
      <c r="F51" s="1">
        <f t="shared" si="16"/>
        <v>1</v>
      </c>
      <c r="G51" s="1">
        <f t="shared" si="16"/>
        <v>0</v>
      </c>
      <c r="H51" s="1">
        <f t="shared" si="16"/>
        <v>1</v>
      </c>
      <c r="I51" s="1">
        <f t="shared" si="16"/>
        <v>0</v>
      </c>
      <c r="J51" s="1">
        <f t="shared" si="16"/>
        <v>0</v>
      </c>
      <c r="K51" s="1">
        <f t="shared" si="16"/>
        <v>7</v>
      </c>
      <c r="L51" s="1">
        <f t="shared" si="16"/>
        <v>3</v>
      </c>
      <c r="M51" s="1">
        <f t="shared" si="16"/>
        <v>3</v>
      </c>
      <c r="N51" s="1">
        <f t="shared" si="6"/>
        <v>28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9" ht="12.75">
      <c r="D59" s="17"/>
    </row>
    <row r="60" ht="12.75">
      <c r="D60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G53">
      <selection activeCell="I2" sqref="I2"/>
    </sheetView>
  </sheetViews>
  <sheetFormatPr defaultColWidth="9.140625" defaultRowHeight="12.75"/>
  <cols>
    <col min="1" max="2" width="12.7109375" style="0" customWidth="1"/>
    <col min="3" max="3" width="17.7109375" style="0" customWidth="1"/>
    <col min="4" max="6" width="12.7109375" style="0" customWidth="1"/>
    <col min="7" max="7" width="20.140625" style="11" customWidth="1"/>
    <col min="8" max="8" width="12.7109375" style="8" customWidth="1"/>
    <col min="9" max="9" width="18.140625" style="8" customWidth="1"/>
    <col min="10" max="10" width="13.421875" style="8" customWidth="1"/>
    <col min="11" max="11" width="14.28125" style="8" customWidth="1"/>
    <col min="12" max="14" width="12.7109375" style="0" customWidth="1"/>
    <col min="15" max="15" width="43.8515625" style="0" customWidth="1"/>
    <col min="16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4</v>
      </c>
      <c r="C3" s="1">
        <v>0</v>
      </c>
      <c r="D3" s="1">
        <v>0</v>
      </c>
      <c r="E3" s="1">
        <v>1</v>
      </c>
      <c r="F3" s="1">
        <f aca="true" t="shared" si="0" ref="F3:F14">SUM(B3:E3)</f>
        <v>5</v>
      </c>
      <c r="G3" s="1">
        <f>SUM(C3:E3)</f>
        <v>1</v>
      </c>
      <c r="H3" s="8">
        <f>(B3/F3)</f>
        <v>0.8</v>
      </c>
      <c r="I3" s="8">
        <f>(C3/F3)</f>
        <v>0</v>
      </c>
      <c r="J3" s="8">
        <f>(D3/F3)</f>
        <v>0</v>
      </c>
      <c r="K3" s="8">
        <f>(E3/F3)</f>
        <v>0.2</v>
      </c>
    </row>
    <row r="4" spans="1:11" ht="15.75">
      <c r="A4" s="1">
        <v>1842</v>
      </c>
      <c r="B4" s="1">
        <f>('aantal verdachten'!N4-G4)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verdachten'!N5-G5)</f>
        <v>0</v>
      </c>
      <c r="C5" s="1">
        <v>0</v>
      </c>
      <c r="D5" s="1">
        <v>0</v>
      </c>
      <c r="E5" s="1">
        <v>0</v>
      </c>
      <c r="F5" s="1">
        <f t="shared" si="0"/>
        <v>0</v>
      </c>
      <c r="G5" s="1">
        <f t="shared" si="1"/>
        <v>0</v>
      </c>
      <c r="H5" s="8" t="e">
        <f t="shared" si="2"/>
        <v>#DIV/0!</v>
      </c>
      <c r="I5" s="8" t="e">
        <f t="shared" si="3"/>
        <v>#DIV/0!</v>
      </c>
      <c r="J5" s="8" t="e">
        <f t="shared" si="4"/>
        <v>#DIV/0!</v>
      </c>
      <c r="K5" s="8" t="e">
        <f t="shared" si="5"/>
        <v>#DIV/0!</v>
      </c>
    </row>
    <row r="6" spans="1:11" ht="15.75">
      <c r="A6" s="1">
        <v>1844</v>
      </c>
      <c r="B6" s="1">
        <f>('aantal verdachten'!N6-G6)</f>
        <v>2</v>
      </c>
      <c r="C6" s="1">
        <v>0</v>
      </c>
      <c r="D6" s="1">
        <v>3</v>
      </c>
      <c r="E6" s="1">
        <v>0</v>
      </c>
      <c r="F6" s="1">
        <f t="shared" si="0"/>
        <v>5</v>
      </c>
      <c r="G6" s="1">
        <f t="shared" si="1"/>
        <v>3</v>
      </c>
      <c r="H6" s="8">
        <f t="shared" si="2"/>
        <v>0.4</v>
      </c>
      <c r="I6" s="8">
        <f t="shared" si="3"/>
        <v>0</v>
      </c>
      <c r="J6" s="8">
        <f t="shared" si="4"/>
        <v>0.6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0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8" t="e">
        <f t="shared" si="2"/>
        <v>#DIV/0!</v>
      </c>
      <c r="I7" s="8" t="e">
        <f t="shared" si="3"/>
        <v>#DIV/0!</v>
      </c>
      <c r="J7" s="8" t="e">
        <f t="shared" si="4"/>
        <v>#DIV/0!</v>
      </c>
      <c r="K7" s="8" t="e">
        <f t="shared" si="5"/>
        <v>#DIV/0!</v>
      </c>
    </row>
    <row r="8" spans="1:11" ht="15.75">
      <c r="A8" s="1">
        <v>1846</v>
      </c>
      <c r="B8" s="1">
        <f>('aantal verdachten'!N8-G8)</f>
        <v>2</v>
      </c>
      <c r="C8" s="1">
        <v>1</v>
      </c>
      <c r="D8" s="1">
        <v>0</v>
      </c>
      <c r="E8" s="1">
        <v>0</v>
      </c>
      <c r="F8" s="1">
        <f t="shared" si="0"/>
        <v>3</v>
      </c>
      <c r="G8" s="1">
        <f t="shared" si="1"/>
        <v>1</v>
      </c>
      <c r="H8" s="8">
        <f t="shared" si="2"/>
        <v>0.6666666666666666</v>
      </c>
      <c r="I8" s="8">
        <f t="shared" si="3"/>
        <v>0.3333333333333333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0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8" t="e">
        <f t="shared" si="2"/>
        <v>#DIV/0!</v>
      </c>
      <c r="I9" s="8" t="e">
        <f t="shared" si="3"/>
        <v>#DIV/0!</v>
      </c>
      <c r="J9" s="8" t="e">
        <f t="shared" si="4"/>
        <v>#DIV/0!</v>
      </c>
      <c r="K9" s="8" t="e">
        <f t="shared" si="5"/>
        <v>#DIV/0!</v>
      </c>
    </row>
    <row r="10" spans="1:11" ht="15.75">
      <c r="A10" s="1">
        <v>1848</v>
      </c>
      <c r="B10" s="1">
        <f>('aantal verdachten'!N10-G10)</f>
        <v>3</v>
      </c>
      <c r="C10" s="1">
        <v>0</v>
      </c>
      <c r="D10" s="1">
        <v>0</v>
      </c>
      <c r="E10" s="1">
        <v>0</v>
      </c>
      <c r="F10" s="1">
        <f t="shared" si="0"/>
        <v>3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3</v>
      </c>
      <c r="C11" s="1">
        <v>0</v>
      </c>
      <c r="D11" s="1">
        <v>0</v>
      </c>
      <c r="E11" s="1">
        <v>0</v>
      </c>
      <c r="F11" s="1">
        <f t="shared" si="0"/>
        <v>3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3</v>
      </c>
      <c r="C12" s="1">
        <v>1</v>
      </c>
      <c r="D12" s="1">
        <v>0</v>
      </c>
      <c r="E12" s="1">
        <v>0</v>
      </c>
      <c r="F12" s="1">
        <f t="shared" si="0"/>
        <v>4</v>
      </c>
      <c r="G12" s="1">
        <f t="shared" si="1"/>
        <v>1</v>
      </c>
      <c r="H12" s="8">
        <f t="shared" si="2"/>
        <v>0.75</v>
      </c>
      <c r="I12" s="8">
        <f t="shared" si="3"/>
        <v>0.25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1</v>
      </c>
      <c r="C13" s="1">
        <v>0</v>
      </c>
      <c r="D13" s="1">
        <v>0</v>
      </c>
      <c r="E13" s="1">
        <v>0</v>
      </c>
      <c r="F13" s="1">
        <f t="shared" si="0"/>
        <v>1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18</v>
      </c>
      <c r="C14" s="1">
        <f>SUM(C3:C13)</f>
        <v>2</v>
      </c>
      <c r="D14" s="1">
        <f>SUM(D3:D13)</f>
        <v>3</v>
      </c>
      <c r="E14" s="1">
        <f>SUM(E3:E13)</f>
        <v>1</v>
      </c>
      <c r="F14" s="1">
        <f t="shared" si="0"/>
        <v>24</v>
      </c>
      <c r="G14" s="1">
        <f t="shared" si="1"/>
        <v>6</v>
      </c>
      <c r="H14" s="18">
        <f t="shared" si="2"/>
        <v>0.75</v>
      </c>
      <c r="I14" s="18">
        <f t="shared" si="3"/>
        <v>0.08333333333333333</v>
      </c>
      <c r="J14" s="18">
        <f t="shared" si="4"/>
        <v>0.125</v>
      </c>
      <c r="K14" s="18">
        <f t="shared" si="5"/>
        <v>0.041666666666666664</v>
      </c>
    </row>
    <row r="15" spans="1:5" ht="15.75">
      <c r="A15" s="4" t="s">
        <v>29</v>
      </c>
      <c r="B15" s="6">
        <f>(B14/F14)</f>
        <v>0.75</v>
      </c>
      <c r="C15" s="6">
        <f>(C14/F14)</f>
        <v>0.08333333333333333</v>
      </c>
      <c r="D15" s="6">
        <f>(D14/F14)</f>
        <v>0.125</v>
      </c>
      <c r="E15" s="6">
        <f>(E14/F14)</f>
        <v>0.041666666666666664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1</v>
      </c>
      <c r="C27" s="1">
        <v>0</v>
      </c>
      <c r="D27" s="1">
        <v>0</v>
      </c>
      <c r="E27" s="1">
        <v>0</v>
      </c>
      <c r="F27" s="1">
        <f t="shared" si="6"/>
        <v>1</v>
      </c>
      <c r="G27" s="1">
        <f t="shared" si="7"/>
        <v>0</v>
      </c>
      <c r="H27" s="8">
        <f t="shared" si="8"/>
        <v>1</v>
      </c>
      <c r="I27" s="8">
        <f t="shared" si="9"/>
        <v>0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1</v>
      </c>
      <c r="C28" s="1">
        <v>0</v>
      </c>
      <c r="D28" s="1">
        <v>1</v>
      </c>
      <c r="E28" s="1">
        <v>0</v>
      </c>
      <c r="F28" s="1">
        <f t="shared" si="6"/>
        <v>2</v>
      </c>
      <c r="G28" s="1">
        <f t="shared" si="7"/>
        <v>1</v>
      </c>
      <c r="H28" s="8">
        <f t="shared" si="8"/>
        <v>0.5</v>
      </c>
      <c r="I28" s="8">
        <f t="shared" si="9"/>
        <v>0</v>
      </c>
      <c r="J28" s="8">
        <f t="shared" si="10"/>
        <v>0.5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1</v>
      </c>
      <c r="C29" s="1">
        <v>0</v>
      </c>
      <c r="D29" s="1">
        <v>0</v>
      </c>
      <c r="E29" s="1">
        <v>0</v>
      </c>
      <c r="F29" s="1">
        <f t="shared" si="6"/>
        <v>1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verdachten'!N31-G31)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3</v>
      </c>
      <c r="C32" s="1">
        <f>SUM(C21:C31)</f>
        <v>0</v>
      </c>
      <c r="D32" s="1">
        <f>SUM(D21:D31)</f>
        <v>1</v>
      </c>
      <c r="E32" s="1">
        <f>SUM(E21:E31)</f>
        <v>0</v>
      </c>
      <c r="F32" s="1">
        <f t="shared" si="6"/>
        <v>4</v>
      </c>
      <c r="G32" s="1">
        <f t="shared" si="7"/>
        <v>1</v>
      </c>
      <c r="H32" s="18">
        <f t="shared" si="8"/>
        <v>0.75</v>
      </c>
      <c r="I32" s="18">
        <f t="shared" si="9"/>
        <v>0</v>
      </c>
      <c r="J32" s="18">
        <f t="shared" si="10"/>
        <v>0.25</v>
      </c>
      <c r="K32" s="18">
        <f t="shared" si="11"/>
        <v>0</v>
      </c>
    </row>
    <row r="33" spans="1:5" ht="15.75">
      <c r="A33" s="4" t="s">
        <v>29</v>
      </c>
      <c r="B33" s="6">
        <f>(B32/F32)</f>
        <v>0.75</v>
      </c>
      <c r="C33" s="6">
        <f>(C32/F32)</f>
        <v>0</v>
      </c>
      <c r="D33" s="6">
        <f>(D32/F32)</f>
        <v>0.25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4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1</v>
      </c>
      <c r="F38" s="1">
        <f aca="true" t="shared" si="13" ref="F38:F49">SUM(B38:E38)</f>
        <v>5</v>
      </c>
      <c r="G38" s="1">
        <f aca="true" t="shared" si="14" ref="G38:G49">SUM(C38:E38)</f>
        <v>1</v>
      </c>
      <c r="H38" s="8">
        <f>(B38/F38)</f>
        <v>0.8</v>
      </c>
      <c r="I38" s="8">
        <f>(C38/F38)</f>
        <v>0</v>
      </c>
      <c r="J38" s="8">
        <f>(D38/F38)</f>
        <v>0</v>
      </c>
      <c r="K38" s="8">
        <f>(E38/F38)</f>
        <v>0.2</v>
      </c>
    </row>
    <row r="39" spans="1:11" ht="15.75">
      <c r="A39" s="1">
        <v>1842</v>
      </c>
      <c r="B39" s="1">
        <f>('aantal verdachten'!N41-G39)</f>
        <v>0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0</v>
      </c>
      <c r="G39" s="1">
        <f t="shared" si="14"/>
        <v>0</v>
      </c>
      <c r="H39" s="8" t="e">
        <f aca="true" t="shared" si="15" ref="H39:H49">(B39/F39)</f>
        <v>#DIV/0!</v>
      </c>
      <c r="I39" s="8" t="e">
        <f aca="true" t="shared" si="16" ref="I39:I49">(C39/F39)</f>
        <v>#DIV/0!</v>
      </c>
      <c r="J39" s="8" t="e">
        <f aca="true" t="shared" si="17" ref="J39:J49">(D39/F39)</f>
        <v>#DIV/0!</v>
      </c>
      <c r="K39" s="8" t="e">
        <f aca="true" t="shared" si="18" ref="K39:K49">(E39/F39)</f>
        <v>#DIV/0!</v>
      </c>
    </row>
    <row r="40" spans="1:11" ht="15.75">
      <c r="A40" s="1">
        <v>1843</v>
      </c>
      <c r="B40" s="1">
        <f>('aantal verdachten'!N42-G40)</f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0</v>
      </c>
      <c r="G40" s="1">
        <f t="shared" si="14"/>
        <v>0</v>
      </c>
      <c r="H40" s="8" t="e">
        <f t="shared" si="15"/>
        <v>#DIV/0!</v>
      </c>
      <c r="I40" s="8" t="e">
        <f t="shared" si="16"/>
        <v>#DIV/0!</v>
      </c>
      <c r="J40" s="8" t="e">
        <f t="shared" si="17"/>
        <v>#DIV/0!</v>
      </c>
      <c r="K40" s="8" t="e">
        <f t="shared" si="18"/>
        <v>#DIV/0!</v>
      </c>
    </row>
    <row r="41" spans="1:11" ht="15.75">
      <c r="A41" s="1">
        <v>1844</v>
      </c>
      <c r="B41" s="1">
        <f>('aantal verdachten'!N43-G41)</f>
        <v>2</v>
      </c>
      <c r="C41" s="1">
        <f t="shared" si="12"/>
        <v>0</v>
      </c>
      <c r="D41" s="1">
        <f t="shared" si="12"/>
        <v>3</v>
      </c>
      <c r="E41" s="1">
        <f t="shared" si="12"/>
        <v>0</v>
      </c>
      <c r="F41" s="1">
        <f t="shared" si="13"/>
        <v>5</v>
      </c>
      <c r="G41" s="1">
        <f t="shared" si="14"/>
        <v>3</v>
      </c>
      <c r="H41" s="8">
        <f t="shared" si="15"/>
        <v>0.4</v>
      </c>
      <c r="I41" s="8">
        <f t="shared" si="16"/>
        <v>0</v>
      </c>
      <c r="J41" s="8">
        <f t="shared" si="17"/>
        <v>0.6</v>
      </c>
      <c r="K41" s="8">
        <f t="shared" si="18"/>
        <v>0</v>
      </c>
    </row>
    <row r="42" spans="1:11" ht="15.75">
      <c r="A42" s="1">
        <v>1845</v>
      </c>
      <c r="B42" s="1">
        <f>('aantal verdachten'!N44-G42)</f>
        <v>0</v>
      </c>
      <c r="C42" s="1">
        <f t="shared" si="12"/>
        <v>0</v>
      </c>
      <c r="D42" s="1">
        <f t="shared" si="12"/>
        <v>0</v>
      </c>
      <c r="E42" s="1">
        <f t="shared" si="12"/>
        <v>0</v>
      </c>
      <c r="F42" s="1">
        <f t="shared" si="13"/>
        <v>0</v>
      </c>
      <c r="G42" s="1">
        <f t="shared" si="14"/>
        <v>0</v>
      </c>
      <c r="H42" s="8" t="e">
        <f t="shared" si="15"/>
        <v>#DIV/0!</v>
      </c>
      <c r="I42" s="8" t="e">
        <f t="shared" si="16"/>
        <v>#DIV/0!</v>
      </c>
      <c r="J42" s="8" t="e">
        <f t="shared" si="17"/>
        <v>#DIV/0!</v>
      </c>
      <c r="K42" s="8" t="e">
        <f t="shared" si="18"/>
        <v>#DIV/0!</v>
      </c>
    </row>
    <row r="43" spans="1:11" ht="15.75">
      <c r="A43" s="1">
        <v>1846</v>
      </c>
      <c r="B43" s="1">
        <f>('aantal verdachten'!N45-G43)</f>
        <v>2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3</v>
      </c>
      <c r="G43" s="1">
        <f t="shared" si="14"/>
        <v>1</v>
      </c>
      <c r="H43" s="8">
        <f t="shared" si="15"/>
        <v>0.6666666666666666</v>
      </c>
      <c r="I43" s="8">
        <f t="shared" si="16"/>
        <v>0.3333333333333333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1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1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4</v>
      </c>
      <c r="C45" s="1">
        <f t="shared" si="12"/>
        <v>0</v>
      </c>
      <c r="D45" s="1">
        <f t="shared" si="12"/>
        <v>1</v>
      </c>
      <c r="E45" s="1">
        <f t="shared" si="12"/>
        <v>0</v>
      </c>
      <c r="F45" s="1">
        <f t="shared" si="13"/>
        <v>5</v>
      </c>
      <c r="G45" s="1">
        <f t="shared" si="14"/>
        <v>1</v>
      </c>
      <c r="H45" s="8">
        <f t="shared" si="15"/>
        <v>0.8</v>
      </c>
      <c r="I45" s="8">
        <f t="shared" si="16"/>
        <v>0</v>
      </c>
      <c r="J45" s="8">
        <f t="shared" si="17"/>
        <v>0.2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4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4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3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4</v>
      </c>
      <c r="G47" s="1">
        <f t="shared" si="14"/>
        <v>1</v>
      </c>
      <c r="H47" s="8">
        <f t="shared" si="15"/>
        <v>0.75</v>
      </c>
      <c r="I47" s="8">
        <f t="shared" si="16"/>
        <v>0.25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1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1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21</v>
      </c>
      <c r="C49" s="1">
        <f>SUM(C38:C48)</f>
        <v>2</v>
      </c>
      <c r="D49" s="1">
        <f>SUM(D38:D48)</f>
        <v>4</v>
      </c>
      <c r="E49" s="1">
        <f>SUM(E38:E48)</f>
        <v>1</v>
      </c>
      <c r="F49" s="1">
        <f t="shared" si="13"/>
        <v>28</v>
      </c>
      <c r="G49" s="1">
        <f t="shared" si="14"/>
        <v>7</v>
      </c>
      <c r="H49" s="18">
        <f t="shared" si="15"/>
        <v>0.75</v>
      </c>
      <c r="I49" s="18">
        <f t="shared" si="16"/>
        <v>0.07142857142857142</v>
      </c>
      <c r="J49" s="18">
        <f t="shared" si="17"/>
        <v>0.14285714285714285</v>
      </c>
      <c r="K49" s="18">
        <f t="shared" si="18"/>
        <v>0.03571428571428571</v>
      </c>
    </row>
    <row r="50" spans="1:7" ht="15.75">
      <c r="A50" s="4" t="s">
        <v>29</v>
      </c>
      <c r="B50" s="6">
        <f>(B49/F49)</f>
        <v>0.75</v>
      </c>
      <c r="C50" s="6">
        <f>(C49/F49)</f>
        <v>0.07142857142857142</v>
      </c>
      <c r="D50" s="6">
        <f>(D49/F49)</f>
        <v>0.14285714285714285</v>
      </c>
      <c r="E50" s="6">
        <f>(E49/F49)</f>
        <v>0.03571428571428571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33">
      <selection activeCell="N36" sqref="N36"/>
    </sheetView>
  </sheetViews>
  <sheetFormatPr defaultColWidth="9.140625" defaultRowHeight="12.75"/>
  <cols>
    <col min="1" max="14" width="12.7109375" style="11" customWidth="1"/>
    <col min="15" max="15" width="43.851562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f>SUM(B3:M3)</f>
        <v>4</v>
      </c>
      <c r="O3" s="7">
        <f>(N3/'aantal verdachten'!N3)</f>
        <v>0.8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7" t="e">
        <f>(N4/'aantal verdachten'!N4)</f>
        <v>#DIV/0!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  <c r="O5" s="7" t="e">
        <f>(N5/'aantal verdachten'!N5)</f>
        <v>#DIV/0!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4</v>
      </c>
      <c r="L6" s="1">
        <v>0</v>
      </c>
      <c r="M6" s="1">
        <v>0</v>
      </c>
      <c r="N6" s="1">
        <f t="shared" si="0"/>
        <v>5</v>
      </c>
      <c r="O6" s="7">
        <f>(N6/'aantal verdachten'!N6)</f>
        <v>1</v>
      </c>
    </row>
    <row r="7" spans="1:15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7" t="e">
        <f>(N7/'aantal verdachten'!N7)</f>
        <v>#DIV/0!</v>
      </c>
    </row>
    <row r="8" spans="1:15" ht="15.75">
      <c r="A8" s="1">
        <v>1846</v>
      </c>
      <c r="B8" s="1">
        <v>1</v>
      </c>
      <c r="C8" s="1">
        <v>0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3</v>
      </c>
      <c r="O8" s="7">
        <f>(N8/'aantal verdachten'!N8)</f>
        <v>1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  <c r="O9" s="7" t="e">
        <f>(N9/'aantal verdachten'!N9)</f>
        <v>#DIV/0!</v>
      </c>
    </row>
    <row r="10" spans="1:15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f t="shared" si="0"/>
        <v>1</v>
      </c>
      <c r="O10" s="7">
        <f>(N10/'aantal verdachten'!N10)</f>
        <v>0.3333333333333333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3</v>
      </c>
      <c r="O11" s="7">
        <f>(N11/'aantal verdachten'!N11)</f>
        <v>1</v>
      </c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3</v>
      </c>
      <c r="O12" s="7">
        <f>(N12/'aantal verdachten'!N12)</f>
        <v>0.75</v>
      </c>
    </row>
    <row r="13" spans="1:15" ht="15.75">
      <c r="A13" s="1">
        <v>1851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</v>
      </c>
      <c r="O13" s="7">
        <f>(N13/'aantal verdachten'!N13)</f>
        <v>1</v>
      </c>
    </row>
    <row r="14" spans="1:15" ht="15.75">
      <c r="A14" s="1" t="s">
        <v>1</v>
      </c>
      <c r="B14" s="1">
        <f>SUM(B3:B13)</f>
        <v>3</v>
      </c>
      <c r="C14" s="1">
        <f aca="true" t="shared" si="1" ref="C14:M14">SUM(C3:C13)</f>
        <v>0</v>
      </c>
      <c r="D14" s="1">
        <f t="shared" si="1"/>
        <v>1</v>
      </c>
      <c r="E14" s="1">
        <f t="shared" si="1"/>
        <v>7</v>
      </c>
      <c r="F14" s="1">
        <f t="shared" si="1"/>
        <v>1</v>
      </c>
      <c r="G14" s="1">
        <f t="shared" si="1"/>
        <v>0</v>
      </c>
      <c r="H14" s="1">
        <f t="shared" si="1"/>
        <v>1</v>
      </c>
      <c r="I14" s="1">
        <f t="shared" si="1"/>
        <v>0</v>
      </c>
      <c r="J14" s="1">
        <f t="shared" si="1"/>
        <v>0</v>
      </c>
      <c r="K14" s="1">
        <f t="shared" si="1"/>
        <v>4</v>
      </c>
      <c r="L14" s="1">
        <f t="shared" si="1"/>
        <v>1</v>
      </c>
      <c r="M14" s="1">
        <f t="shared" si="1"/>
        <v>2</v>
      </c>
      <c r="N14" s="1">
        <f t="shared" si="0"/>
        <v>20</v>
      </c>
      <c r="O14" s="7">
        <f>(N14/'aantal verdachten'!N14)</f>
        <v>0.8333333333333334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  <c r="O24" s="7" t="e">
        <f>(N24/'aantal verdachten'!N24)</f>
        <v>#DIV/0!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 t="e">
        <f>(N25/'aantal verdachten'!N25)</f>
        <v>#DIV/0!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f t="shared" si="2"/>
        <v>1</v>
      </c>
      <c r="O27" s="7">
        <f>(N27/'aantal verdachten'!N27)</f>
        <v>1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f t="shared" si="2"/>
        <v>1</v>
      </c>
      <c r="O28" s="7">
        <f>(N28/'aantal verdachten'!N28)</f>
        <v>0.5</v>
      </c>
    </row>
    <row r="29" spans="1:15" ht="15.75">
      <c r="A29" s="1">
        <v>1849</v>
      </c>
      <c r="B29" s="1">
        <f aca="true" t="shared" si="3" ref="B29:J29">SUM(B18:B28)</f>
        <v>0</v>
      </c>
      <c r="C29" s="1">
        <f t="shared" si="3"/>
        <v>0</v>
      </c>
      <c r="D29" s="1">
        <f t="shared" si="3"/>
        <v>0</v>
      </c>
      <c r="E29" s="1">
        <f t="shared" si="3"/>
        <v>0</v>
      </c>
      <c r="F29" s="1">
        <f t="shared" si="3"/>
        <v>0</v>
      </c>
      <c r="G29" s="1">
        <f t="shared" si="3"/>
        <v>0</v>
      </c>
      <c r="H29" s="1">
        <f t="shared" si="3"/>
        <v>0</v>
      </c>
      <c r="I29" s="1">
        <f t="shared" si="3"/>
        <v>0</v>
      </c>
      <c r="J29" s="1">
        <f t="shared" si="3"/>
        <v>0</v>
      </c>
      <c r="K29" s="1">
        <v>0</v>
      </c>
      <c r="L29" s="1">
        <v>0</v>
      </c>
      <c r="M29" s="1">
        <v>0</v>
      </c>
      <c r="N29" s="1">
        <f t="shared" si="2"/>
        <v>0</v>
      </c>
      <c r="O29" s="7">
        <f>(N29/'aantal verdachten'!N29)</f>
        <v>0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 t="e">
        <f>(N30/'aantal verdachten'!N30)</f>
        <v>#DIV/0!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7" t="e">
        <f>(N31/'aantal verdachten'!N31)</f>
        <v>#DIV/0!</v>
      </c>
    </row>
    <row r="32" spans="1:15" ht="15.75">
      <c r="A32" s="1" t="s">
        <v>1</v>
      </c>
      <c r="B32" s="1">
        <f aca="true" t="shared" si="4" ref="B32:M32">SUM(B21:B31)</f>
        <v>0</v>
      </c>
      <c r="C32" s="1">
        <f t="shared" si="4"/>
        <v>0</v>
      </c>
      <c r="D32" s="1">
        <f t="shared" si="4"/>
        <v>0</v>
      </c>
      <c r="E32" s="1">
        <f t="shared" si="4"/>
        <v>0</v>
      </c>
      <c r="F32" s="1">
        <f t="shared" si="4"/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  <c r="J32" s="1">
        <f t="shared" si="4"/>
        <v>0</v>
      </c>
      <c r="K32" s="1">
        <f t="shared" si="4"/>
        <v>1</v>
      </c>
      <c r="L32" s="1">
        <f t="shared" si="4"/>
        <v>1</v>
      </c>
      <c r="M32" s="1">
        <f t="shared" si="4"/>
        <v>0</v>
      </c>
      <c r="N32" s="1">
        <f t="shared" si="2"/>
        <v>2</v>
      </c>
      <c r="O32" s="7">
        <f>(N32/'aantal verdachten'!N32)</f>
        <v>0.5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1</v>
      </c>
      <c r="C40" s="1">
        <f aca="true" t="shared" si="5" ref="C40:M40">SUM(C3,C21)</f>
        <v>0</v>
      </c>
      <c r="D40" s="1">
        <f t="shared" si="5"/>
        <v>0</v>
      </c>
      <c r="E40" s="1">
        <f t="shared" si="5"/>
        <v>0</v>
      </c>
      <c r="F40" s="1">
        <f t="shared" si="5"/>
        <v>0</v>
      </c>
      <c r="G40" s="1">
        <f t="shared" si="5"/>
        <v>0</v>
      </c>
      <c r="H40" s="1">
        <f t="shared" si="5"/>
        <v>1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2</v>
      </c>
      <c r="N40" s="1">
        <f>SUM(B40:M40)</f>
        <v>4</v>
      </c>
      <c r="O40" s="7">
        <f>(N40/'aantal verdachten'!N40)</f>
        <v>0.8</v>
      </c>
    </row>
    <row r="41" spans="1:15" ht="15.75">
      <c r="A41" s="1">
        <v>1842</v>
      </c>
      <c r="B41" s="1">
        <f aca="true" t="shared" si="6" ref="B41:M41">SUM(B4,B22)</f>
        <v>0</v>
      </c>
      <c r="C41" s="1">
        <f t="shared" si="6"/>
        <v>0</v>
      </c>
      <c r="D41" s="1">
        <f t="shared" si="6"/>
        <v>0</v>
      </c>
      <c r="E41" s="1">
        <f t="shared" si="6"/>
        <v>0</v>
      </c>
      <c r="F41" s="1">
        <f t="shared" si="6"/>
        <v>0</v>
      </c>
      <c r="G41" s="1">
        <f t="shared" si="6"/>
        <v>0</v>
      </c>
      <c r="H41" s="1">
        <f t="shared" si="6"/>
        <v>0</v>
      </c>
      <c r="I41" s="1">
        <f t="shared" si="6"/>
        <v>0</v>
      </c>
      <c r="J41" s="1">
        <f t="shared" si="6"/>
        <v>0</v>
      </c>
      <c r="K41" s="1">
        <f t="shared" si="6"/>
        <v>0</v>
      </c>
      <c r="L41" s="1">
        <f t="shared" si="6"/>
        <v>0</v>
      </c>
      <c r="M41" s="1">
        <f t="shared" si="6"/>
        <v>0</v>
      </c>
      <c r="N41" s="1">
        <f aca="true" t="shared" si="7" ref="N41:N51">SUM(B41:M41)</f>
        <v>0</v>
      </c>
      <c r="O41" s="7" t="e">
        <f>(N41/'aantal verdachten'!N41)</f>
        <v>#DIV/0!</v>
      </c>
    </row>
    <row r="42" spans="1:15" ht="15.75">
      <c r="A42" s="1">
        <v>1843</v>
      </c>
      <c r="B42" s="1">
        <f aca="true" t="shared" si="8" ref="B42:M42">SUM(B5,B23)</f>
        <v>0</v>
      </c>
      <c r="C42" s="1">
        <f t="shared" si="8"/>
        <v>0</v>
      </c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8"/>
        <v>0</v>
      </c>
      <c r="I42" s="1">
        <f t="shared" si="8"/>
        <v>0</v>
      </c>
      <c r="J42" s="1">
        <f t="shared" si="8"/>
        <v>0</v>
      </c>
      <c r="K42" s="1">
        <f t="shared" si="8"/>
        <v>0</v>
      </c>
      <c r="L42" s="1">
        <f t="shared" si="8"/>
        <v>0</v>
      </c>
      <c r="M42" s="1">
        <f t="shared" si="8"/>
        <v>0</v>
      </c>
      <c r="N42" s="1">
        <f t="shared" si="7"/>
        <v>0</v>
      </c>
      <c r="O42" s="7" t="e">
        <f>(N42/'aantal verdachten'!N42)</f>
        <v>#DIV/0!</v>
      </c>
    </row>
    <row r="43" spans="1:15" ht="15.75">
      <c r="A43" s="1">
        <v>1844</v>
      </c>
      <c r="B43" s="1">
        <f aca="true" t="shared" si="9" ref="B43:M43">SUM(B6,B24)</f>
        <v>0</v>
      </c>
      <c r="C43" s="1">
        <f t="shared" si="9"/>
        <v>0</v>
      </c>
      <c r="D43" s="1">
        <f t="shared" si="9"/>
        <v>0</v>
      </c>
      <c r="E43" s="1">
        <f t="shared" si="9"/>
        <v>1</v>
      </c>
      <c r="F43" s="1">
        <f t="shared" si="9"/>
        <v>0</v>
      </c>
      <c r="G43" s="1">
        <f t="shared" si="9"/>
        <v>0</v>
      </c>
      <c r="H43" s="1">
        <f t="shared" si="9"/>
        <v>0</v>
      </c>
      <c r="I43" s="1">
        <f t="shared" si="9"/>
        <v>0</v>
      </c>
      <c r="J43" s="1">
        <f t="shared" si="9"/>
        <v>0</v>
      </c>
      <c r="K43" s="1">
        <f t="shared" si="9"/>
        <v>4</v>
      </c>
      <c r="L43" s="1">
        <f t="shared" si="9"/>
        <v>0</v>
      </c>
      <c r="M43" s="1">
        <f t="shared" si="9"/>
        <v>0</v>
      </c>
      <c r="N43" s="1">
        <f t="shared" si="7"/>
        <v>5</v>
      </c>
      <c r="O43" s="7">
        <f>(N43/'aantal verdachten'!N43)</f>
        <v>1</v>
      </c>
    </row>
    <row r="44" spans="1:15" ht="15.75">
      <c r="A44" s="1">
        <v>1845</v>
      </c>
      <c r="B44" s="1">
        <f aca="true" t="shared" si="10" ref="B44:M44">SUM(B7,B25)</f>
        <v>0</v>
      </c>
      <c r="C44" s="1">
        <f t="shared" si="10"/>
        <v>0</v>
      </c>
      <c r="D44" s="1">
        <f t="shared" si="10"/>
        <v>0</v>
      </c>
      <c r="E44" s="1">
        <f t="shared" si="10"/>
        <v>0</v>
      </c>
      <c r="F44" s="1">
        <f t="shared" si="10"/>
        <v>0</v>
      </c>
      <c r="G44" s="1">
        <f t="shared" si="10"/>
        <v>0</v>
      </c>
      <c r="H44" s="1">
        <f t="shared" si="10"/>
        <v>0</v>
      </c>
      <c r="I44" s="1">
        <f t="shared" si="10"/>
        <v>0</v>
      </c>
      <c r="J44" s="1">
        <f t="shared" si="10"/>
        <v>0</v>
      </c>
      <c r="K44" s="1">
        <f t="shared" si="10"/>
        <v>0</v>
      </c>
      <c r="L44" s="1">
        <f t="shared" si="10"/>
        <v>0</v>
      </c>
      <c r="M44" s="1">
        <f t="shared" si="10"/>
        <v>0</v>
      </c>
      <c r="N44" s="1">
        <f t="shared" si="7"/>
        <v>0</v>
      </c>
      <c r="O44" s="7" t="e">
        <f>(N44/'aantal verdachten'!N44)</f>
        <v>#DIV/0!</v>
      </c>
    </row>
    <row r="45" spans="1:15" ht="15.75">
      <c r="A45" s="1">
        <v>1846</v>
      </c>
      <c r="B45" s="1">
        <f aca="true" t="shared" si="11" ref="B45:M45">SUM(B8,B26)</f>
        <v>1</v>
      </c>
      <c r="C45" s="1">
        <f t="shared" si="11"/>
        <v>0</v>
      </c>
      <c r="D45" s="1">
        <f t="shared" si="11"/>
        <v>1</v>
      </c>
      <c r="E45" s="1">
        <f t="shared" si="11"/>
        <v>0</v>
      </c>
      <c r="F45" s="1">
        <f t="shared" si="11"/>
        <v>1</v>
      </c>
      <c r="G45" s="1">
        <f t="shared" si="11"/>
        <v>0</v>
      </c>
      <c r="H45" s="1">
        <f t="shared" si="11"/>
        <v>0</v>
      </c>
      <c r="I45" s="1">
        <f t="shared" si="11"/>
        <v>0</v>
      </c>
      <c r="J45" s="1">
        <f t="shared" si="11"/>
        <v>0</v>
      </c>
      <c r="K45" s="1">
        <f t="shared" si="11"/>
        <v>0</v>
      </c>
      <c r="L45" s="1">
        <f t="shared" si="11"/>
        <v>0</v>
      </c>
      <c r="M45" s="1">
        <f t="shared" si="11"/>
        <v>0</v>
      </c>
      <c r="N45" s="1">
        <f t="shared" si="7"/>
        <v>3</v>
      </c>
      <c r="O45" s="7">
        <f>(N45/'aantal verdachten'!N45)</f>
        <v>1</v>
      </c>
    </row>
    <row r="46" spans="1:17" ht="15.75">
      <c r="A46" s="1">
        <v>1847</v>
      </c>
      <c r="B46" s="1">
        <f aca="true" t="shared" si="12" ref="B46:M46">SUM(B9,B27)</f>
        <v>0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2"/>
        <v>0</v>
      </c>
      <c r="G46" s="1">
        <f t="shared" si="12"/>
        <v>0</v>
      </c>
      <c r="H46" s="1">
        <f t="shared" si="12"/>
        <v>0</v>
      </c>
      <c r="I46" s="1">
        <f t="shared" si="12"/>
        <v>0</v>
      </c>
      <c r="J46" s="1">
        <f t="shared" si="12"/>
        <v>0</v>
      </c>
      <c r="K46" s="1">
        <f t="shared" si="12"/>
        <v>1</v>
      </c>
      <c r="L46" s="1">
        <f t="shared" si="12"/>
        <v>0</v>
      </c>
      <c r="M46" s="1">
        <f t="shared" si="12"/>
        <v>0</v>
      </c>
      <c r="N46" s="1">
        <f t="shared" si="7"/>
        <v>1</v>
      </c>
      <c r="O46" s="7">
        <f>(N46/'aantal verdachten'!N46)</f>
        <v>1</v>
      </c>
      <c r="P46" s="11">
        <v>4</v>
      </c>
      <c r="Q46" s="11">
        <v>4</v>
      </c>
    </row>
    <row r="47" spans="1:15" ht="15.75">
      <c r="A47" s="1">
        <v>1848</v>
      </c>
      <c r="B47" s="1">
        <f aca="true" t="shared" si="13" ref="B47:M47">SUM(B10,B28)</f>
        <v>0</v>
      </c>
      <c r="C47" s="1">
        <f t="shared" si="13"/>
        <v>0</v>
      </c>
      <c r="D47" s="1">
        <f t="shared" si="13"/>
        <v>0</v>
      </c>
      <c r="E47" s="1">
        <f t="shared" si="13"/>
        <v>0</v>
      </c>
      <c r="F47" s="1">
        <f t="shared" si="13"/>
        <v>0</v>
      </c>
      <c r="G47" s="1">
        <f t="shared" si="13"/>
        <v>0</v>
      </c>
      <c r="H47" s="1">
        <f t="shared" si="13"/>
        <v>0</v>
      </c>
      <c r="I47" s="1">
        <f t="shared" si="13"/>
        <v>0</v>
      </c>
      <c r="J47" s="1">
        <f t="shared" si="13"/>
        <v>0</v>
      </c>
      <c r="K47" s="1">
        <f t="shared" si="13"/>
        <v>0</v>
      </c>
      <c r="L47" s="1">
        <f t="shared" si="13"/>
        <v>2</v>
      </c>
      <c r="M47" s="1">
        <f t="shared" si="13"/>
        <v>0</v>
      </c>
      <c r="N47" s="1">
        <f t="shared" si="7"/>
        <v>2</v>
      </c>
      <c r="O47" s="7">
        <f>(N47/'aantal verdachten'!N47)</f>
        <v>0.4</v>
      </c>
    </row>
    <row r="48" spans="1:15" ht="15.75">
      <c r="A48" s="1">
        <v>1849</v>
      </c>
      <c r="B48" s="1">
        <f aca="true" t="shared" si="14" ref="B48:M48">SUM(B11,B29)</f>
        <v>0</v>
      </c>
      <c r="C48" s="1">
        <f t="shared" si="14"/>
        <v>0</v>
      </c>
      <c r="D48" s="1">
        <f t="shared" si="14"/>
        <v>0</v>
      </c>
      <c r="E48" s="1">
        <f t="shared" si="14"/>
        <v>3</v>
      </c>
      <c r="F48" s="1">
        <f t="shared" si="14"/>
        <v>0</v>
      </c>
      <c r="G48" s="1">
        <f t="shared" si="14"/>
        <v>0</v>
      </c>
      <c r="H48" s="1">
        <f t="shared" si="14"/>
        <v>0</v>
      </c>
      <c r="I48" s="1">
        <f t="shared" si="14"/>
        <v>0</v>
      </c>
      <c r="J48" s="1">
        <f t="shared" si="14"/>
        <v>0</v>
      </c>
      <c r="K48" s="1">
        <f t="shared" si="14"/>
        <v>0</v>
      </c>
      <c r="L48" s="1">
        <f t="shared" si="14"/>
        <v>0</v>
      </c>
      <c r="M48" s="1">
        <f t="shared" si="14"/>
        <v>0</v>
      </c>
      <c r="N48" s="1">
        <f t="shared" si="7"/>
        <v>3</v>
      </c>
      <c r="O48" s="7">
        <f>(N48/'aantal verdachten'!N48)</f>
        <v>0.75</v>
      </c>
    </row>
    <row r="49" spans="1:15" ht="15.75">
      <c r="A49" s="1">
        <v>1850</v>
      </c>
      <c r="B49" s="1">
        <f aca="true" t="shared" si="15" ref="B49:M49">SUM(B12,B30)</f>
        <v>0</v>
      </c>
      <c r="C49" s="1">
        <f t="shared" si="15"/>
        <v>0</v>
      </c>
      <c r="D49" s="1">
        <f t="shared" si="15"/>
        <v>0</v>
      </c>
      <c r="E49" s="1">
        <f t="shared" si="15"/>
        <v>3</v>
      </c>
      <c r="F49" s="1">
        <f t="shared" si="15"/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7"/>
        <v>3</v>
      </c>
      <c r="O49" s="7">
        <f>(N49/'aantal verdachten'!N49)</f>
        <v>0.75</v>
      </c>
    </row>
    <row r="50" spans="1:17" ht="15.75">
      <c r="A50" s="1">
        <v>1851</v>
      </c>
      <c r="B50" s="1">
        <f aca="true" t="shared" si="16" ref="B50:M50">SUM(B13,B31)</f>
        <v>1</v>
      </c>
      <c r="C50" s="1">
        <f t="shared" si="16"/>
        <v>0</v>
      </c>
      <c r="D50" s="1">
        <f t="shared" si="16"/>
        <v>0</v>
      </c>
      <c r="E50" s="1">
        <f t="shared" si="16"/>
        <v>0</v>
      </c>
      <c r="F50" s="1">
        <f t="shared" si="16"/>
        <v>0</v>
      </c>
      <c r="G50" s="1">
        <f t="shared" si="16"/>
        <v>0</v>
      </c>
      <c r="H50" s="1">
        <f t="shared" si="16"/>
        <v>0</v>
      </c>
      <c r="I50" s="1">
        <f t="shared" si="16"/>
        <v>0</v>
      </c>
      <c r="J50" s="1">
        <f t="shared" si="16"/>
        <v>0</v>
      </c>
      <c r="K50" s="1">
        <f t="shared" si="16"/>
        <v>0</v>
      </c>
      <c r="L50" s="1">
        <f t="shared" si="16"/>
        <v>0</v>
      </c>
      <c r="M50" s="1">
        <f t="shared" si="16"/>
        <v>0</v>
      </c>
      <c r="N50" s="1">
        <f t="shared" si="7"/>
        <v>1</v>
      </c>
      <c r="O50" s="7">
        <f>(N50/'aantal verdachten'!N50)</f>
        <v>1</v>
      </c>
      <c r="Q50" s="11">
        <v>24</v>
      </c>
    </row>
    <row r="51" spans="1:15" ht="15.75">
      <c r="A51" s="1" t="s">
        <v>1</v>
      </c>
      <c r="B51" s="1">
        <f aca="true" t="shared" si="17" ref="B51:M51">SUM(B40:B50)</f>
        <v>3</v>
      </c>
      <c r="C51" s="1">
        <f t="shared" si="17"/>
        <v>0</v>
      </c>
      <c r="D51" s="1">
        <f t="shared" si="17"/>
        <v>1</v>
      </c>
      <c r="E51" s="1">
        <f t="shared" si="17"/>
        <v>7</v>
      </c>
      <c r="F51" s="1">
        <f t="shared" si="17"/>
        <v>1</v>
      </c>
      <c r="G51" s="1">
        <f t="shared" si="17"/>
        <v>0</v>
      </c>
      <c r="H51" s="1">
        <f t="shared" si="17"/>
        <v>1</v>
      </c>
      <c r="I51" s="1">
        <f t="shared" si="17"/>
        <v>0</v>
      </c>
      <c r="J51" s="1">
        <f t="shared" si="17"/>
        <v>0</v>
      </c>
      <c r="K51" s="1">
        <f t="shared" si="17"/>
        <v>5</v>
      </c>
      <c r="L51" s="1">
        <f t="shared" si="17"/>
        <v>2</v>
      </c>
      <c r="M51" s="1">
        <f t="shared" si="17"/>
        <v>2</v>
      </c>
      <c r="N51" s="1">
        <f t="shared" si="7"/>
        <v>22</v>
      </c>
      <c r="O51" s="7">
        <f>(N51/'aantal verdachten'!N51)</f>
        <v>0.7857142857142857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F13">
      <selection activeCell="K2" sqref="K2"/>
    </sheetView>
  </sheetViews>
  <sheetFormatPr defaultColWidth="9.140625" defaultRowHeight="12.75"/>
  <cols>
    <col min="1" max="2" width="12.7109375" style="0" customWidth="1"/>
    <col min="3" max="3" width="17.140625" style="0" customWidth="1"/>
    <col min="4" max="6" width="12.7109375" style="0" customWidth="1"/>
    <col min="7" max="7" width="23.421875" style="11" customWidth="1"/>
    <col min="8" max="8" width="12.7109375" style="8" customWidth="1"/>
    <col min="9" max="9" width="19.421875" style="8" customWidth="1"/>
    <col min="10" max="10" width="14.421875" style="8" customWidth="1"/>
    <col min="11" max="11" width="16.57421875" style="8" customWidth="1"/>
    <col min="12" max="14" width="12.7109375" style="0" customWidth="1"/>
    <col min="15" max="15" width="43.8515625" style="0" customWidth="1"/>
    <col min="16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3</v>
      </c>
      <c r="C3" s="1">
        <v>0</v>
      </c>
      <c r="D3" s="1">
        <v>0</v>
      </c>
      <c r="E3" s="1">
        <v>1</v>
      </c>
      <c r="F3" s="1">
        <f aca="true" t="shared" si="0" ref="F3:F14">SUM(B3:E3)</f>
        <v>4</v>
      </c>
      <c r="G3" s="1">
        <f>SUM(C3:E3)</f>
        <v>1</v>
      </c>
      <c r="H3" s="8">
        <f>(B3/F3)</f>
        <v>0.75</v>
      </c>
      <c r="I3" s="8">
        <f>(C3/F3)</f>
        <v>0</v>
      </c>
      <c r="J3" s="8">
        <f>(D3/F3)</f>
        <v>0</v>
      </c>
      <c r="K3" s="8">
        <f>(E3/F3)</f>
        <v>0.25</v>
      </c>
    </row>
    <row r="4" spans="1:11" ht="15.75">
      <c r="A4" s="1">
        <v>1842</v>
      </c>
      <c r="B4" s="1">
        <f>('aantal arrestanten'!N4-G4)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arrestanten'!N5-G5)</f>
        <v>0</v>
      </c>
      <c r="C5" s="1">
        <v>0</v>
      </c>
      <c r="D5" s="1">
        <v>0</v>
      </c>
      <c r="E5" s="1">
        <v>0</v>
      </c>
      <c r="F5" s="1">
        <f t="shared" si="0"/>
        <v>0</v>
      </c>
      <c r="G5" s="1">
        <f t="shared" si="1"/>
        <v>0</v>
      </c>
      <c r="H5" s="8" t="e">
        <f t="shared" si="2"/>
        <v>#DIV/0!</v>
      </c>
      <c r="I5" s="8" t="e">
        <f t="shared" si="3"/>
        <v>#DIV/0!</v>
      </c>
      <c r="J5" s="8" t="e">
        <f t="shared" si="4"/>
        <v>#DIV/0!</v>
      </c>
      <c r="K5" s="8" t="e">
        <f t="shared" si="5"/>
        <v>#DIV/0!</v>
      </c>
    </row>
    <row r="6" spans="1:11" ht="15.75">
      <c r="A6" s="1">
        <v>1844</v>
      </c>
      <c r="B6" s="1">
        <f>('aantal arrestanten'!N6-G6)</f>
        <v>2</v>
      </c>
      <c r="C6" s="1">
        <v>0</v>
      </c>
      <c r="D6" s="1">
        <v>3</v>
      </c>
      <c r="E6" s="1">
        <v>0</v>
      </c>
      <c r="F6" s="1">
        <f t="shared" si="0"/>
        <v>5</v>
      </c>
      <c r="G6" s="1">
        <f t="shared" si="1"/>
        <v>3</v>
      </c>
      <c r="H6" s="8">
        <f t="shared" si="2"/>
        <v>0.4</v>
      </c>
      <c r="I6" s="8">
        <f t="shared" si="3"/>
        <v>0</v>
      </c>
      <c r="J6" s="8">
        <f t="shared" si="4"/>
        <v>0.6</v>
      </c>
      <c r="K6" s="8">
        <f t="shared" si="5"/>
        <v>0</v>
      </c>
    </row>
    <row r="7" spans="1:11" ht="15.75">
      <c r="A7" s="1">
        <v>1845</v>
      </c>
      <c r="B7" s="1">
        <f>('aantal arrestanten'!N7-G7)</f>
        <v>0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8" t="e">
        <f t="shared" si="2"/>
        <v>#DIV/0!</v>
      </c>
      <c r="I7" s="8" t="e">
        <f t="shared" si="3"/>
        <v>#DIV/0!</v>
      </c>
      <c r="J7" s="8" t="e">
        <f t="shared" si="4"/>
        <v>#DIV/0!</v>
      </c>
      <c r="K7" s="8" t="e">
        <f t="shared" si="5"/>
        <v>#DIV/0!</v>
      </c>
    </row>
    <row r="8" spans="1:11" ht="15.75">
      <c r="A8" s="1">
        <v>1846</v>
      </c>
      <c r="B8" s="1">
        <f>('aantal arrestanten'!N8-G8)</f>
        <v>2</v>
      </c>
      <c r="C8" s="1">
        <v>1</v>
      </c>
      <c r="D8" s="1">
        <v>0</v>
      </c>
      <c r="E8" s="1">
        <v>0</v>
      </c>
      <c r="F8" s="1">
        <f t="shared" si="0"/>
        <v>3</v>
      </c>
      <c r="G8" s="1">
        <f t="shared" si="1"/>
        <v>1</v>
      </c>
      <c r="H8" s="8">
        <f t="shared" si="2"/>
        <v>0.6666666666666666</v>
      </c>
      <c r="I8" s="8">
        <f t="shared" si="3"/>
        <v>0.3333333333333333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0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8" t="e">
        <f t="shared" si="2"/>
        <v>#DIV/0!</v>
      </c>
      <c r="I9" s="8" t="e">
        <f t="shared" si="3"/>
        <v>#DIV/0!</v>
      </c>
      <c r="J9" s="8" t="e">
        <f t="shared" si="4"/>
        <v>#DIV/0!</v>
      </c>
      <c r="K9" s="8" t="e">
        <f t="shared" si="5"/>
        <v>#DIV/0!</v>
      </c>
    </row>
    <row r="10" spans="1:11" ht="15.75">
      <c r="A10" s="1">
        <v>1848</v>
      </c>
      <c r="B10" s="1">
        <f>('aantal arrestanten'!N10-G10)</f>
        <v>1</v>
      </c>
      <c r="C10" s="1">
        <v>0</v>
      </c>
      <c r="D10" s="1">
        <v>0</v>
      </c>
      <c r="E10" s="1">
        <v>0</v>
      </c>
      <c r="F10" s="1">
        <f t="shared" si="0"/>
        <v>1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3</v>
      </c>
      <c r="C11" s="1">
        <v>0</v>
      </c>
      <c r="D11" s="1">
        <v>0</v>
      </c>
      <c r="E11" s="1">
        <v>0</v>
      </c>
      <c r="F11" s="1">
        <f t="shared" si="0"/>
        <v>3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3</v>
      </c>
      <c r="C12" s="1">
        <v>0</v>
      </c>
      <c r="D12" s="1">
        <v>0</v>
      </c>
      <c r="E12" s="1">
        <v>0</v>
      </c>
      <c r="F12" s="1">
        <f t="shared" si="0"/>
        <v>3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1</v>
      </c>
      <c r="C13" s="1">
        <v>0</v>
      </c>
      <c r="D13" s="1">
        <v>0</v>
      </c>
      <c r="E13" s="1">
        <v>0</v>
      </c>
      <c r="F13" s="1">
        <f t="shared" si="0"/>
        <v>1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15</v>
      </c>
      <c r="C14" s="1">
        <f>SUM(C3:C13)</f>
        <v>1</v>
      </c>
      <c r="D14" s="1">
        <f>SUM(D3:D13)</f>
        <v>3</v>
      </c>
      <c r="E14" s="1">
        <f>SUM(E3:E13)</f>
        <v>1</v>
      </c>
      <c r="F14" s="1">
        <f t="shared" si="0"/>
        <v>20</v>
      </c>
      <c r="G14" s="1">
        <f t="shared" si="1"/>
        <v>5</v>
      </c>
      <c r="H14" s="18">
        <f t="shared" si="2"/>
        <v>0.75</v>
      </c>
      <c r="I14" s="18">
        <f t="shared" si="3"/>
        <v>0.05</v>
      </c>
      <c r="J14" s="18">
        <f t="shared" si="4"/>
        <v>0.15</v>
      </c>
      <c r="K14" s="18">
        <f t="shared" si="5"/>
        <v>0.05</v>
      </c>
    </row>
    <row r="15" spans="1:5" ht="15.75">
      <c r="A15" s="4" t="s">
        <v>29</v>
      </c>
      <c r="B15" s="6">
        <f>(B14/F14)</f>
        <v>0.75</v>
      </c>
      <c r="C15" s="6">
        <f>(C14/F14)</f>
        <v>0.05</v>
      </c>
      <c r="D15" s="6">
        <f>(D14/F14)</f>
        <v>0.15</v>
      </c>
      <c r="E15" s="6">
        <f>(E14/F14)</f>
        <v>0.05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1</v>
      </c>
      <c r="C27" s="1">
        <v>0</v>
      </c>
      <c r="D27" s="1">
        <v>0</v>
      </c>
      <c r="E27" s="1">
        <v>0</v>
      </c>
      <c r="F27" s="1">
        <f t="shared" si="6"/>
        <v>1</v>
      </c>
      <c r="G27" s="1">
        <f t="shared" si="7"/>
        <v>0</v>
      </c>
      <c r="H27" s="8">
        <f t="shared" si="8"/>
        <v>1</v>
      </c>
      <c r="I27" s="8">
        <f t="shared" si="9"/>
        <v>0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1</v>
      </c>
      <c r="C28" s="1">
        <v>0</v>
      </c>
      <c r="D28" s="1">
        <v>0</v>
      </c>
      <c r="E28" s="1">
        <v>0</v>
      </c>
      <c r="F28" s="1">
        <f t="shared" si="6"/>
        <v>1</v>
      </c>
      <c r="G28" s="1">
        <f t="shared" si="7"/>
        <v>0</v>
      </c>
      <c r="H28" s="8">
        <f t="shared" si="8"/>
        <v>1</v>
      </c>
      <c r="I28" s="8">
        <f t="shared" si="9"/>
        <v>0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2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2</v>
      </c>
      <c r="G32" s="1">
        <f t="shared" si="7"/>
        <v>0</v>
      </c>
      <c r="H32" s="18">
        <f t="shared" si="8"/>
        <v>1</v>
      </c>
      <c r="I32" s="18">
        <f t="shared" si="9"/>
        <v>0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1</v>
      </c>
      <c r="C33" s="6">
        <f>(C32/F32)</f>
        <v>0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3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1</v>
      </c>
      <c r="F38" s="1">
        <f aca="true" t="shared" si="13" ref="F38:F49">SUM(B38:E38)</f>
        <v>4</v>
      </c>
      <c r="G38" s="1">
        <f aca="true" t="shared" si="14" ref="G38:G49">SUM(C38:E38)</f>
        <v>1</v>
      </c>
      <c r="H38" s="8">
        <f>(B38/F38)</f>
        <v>0.75</v>
      </c>
      <c r="I38" s="8">
        <f>(C38/F38)</f>
        <v>0</v>
      </c>
      <c r="J38" s="8">
        <f>(D38/F38)</f>
        <v>0</v>
      </c>
      <c r="K38" s="8">
        <f>(E38/F38)</f>
        <v>0.25</v>
      </c>
    </row>
    <row r="39" spans="1:11" ht="15.75">
      <c r="A39" s="1">
        <v>1842</v>
      </c>
      <c r="B39" s="1">
        <f>('aantal arrestanten'!N41-G39)</f>
        <v>0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0</v>
      </c>
      <c r="G39" s="1">
        <f t="shared" si="14"/>
        <v>0</v>
      </c>
      <c r="H39" s="8" t="e">
        <f aca="true" t="shared" si="15" ref="H39:H49">(B39/F39)</f>
        <v>#DIV/0!</v>
      </c>
      <c r="I39" s="8" t="e">
        <f aca="true" t="shared" si="16" ref="I39:I49">(C39/F39)</f>
        <v>#DIV/0!</v>
      </c>
      <c r="J39" s="8" t="e">
        <f aca="true" t="shared" si="17" ref="J39:J49">(D39/F39)</f>
        <v>#DIV/0!</v>
      </c>
      <c r="K39" s="8" t="e">
        <f aca="true" t="shared" si="18" ref="K39:K49">(E39/F39)</f>
        <v>#DIV/0!</v>
      </c>
    </row>
    <row r="40" spans="1:11" ht="15.75">
      <c r="A40" s="1">
        <v>1843</v>
      </c>
      <c r="B40" s="1">
        <f>('aantal arrestanten'!N42-G40)</f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0</v>
      </c>
      <c r="G40" s="1">
        <f t="shared" si="14"/>
        <v>0</v>
      </c>
      <c r="H40" s="8" t="e">
        <f t="shared" si="15"/>
        <v>#DIV/0!</v>
      </c>
      <c r="I40" s="8" t="e">
        <f t="shared" si="16"/>
        <v>#DIV/0!</v>
      </c>
      <c r="J40" s="8" t="e">
        <f t="shared" si="17"/>
        <v>#DIV/0!</v>
      </c>
      <c r="K40" s="8" t="e">
        <f t="shared" si="18"/>
        <v>#DIV/0!</v>
      </c>
    </row>
    <row r="41" spans="1:11" ht="15.75">
      <c r="A41" s="1">
        <v>1844</v>
      </c>
      <c r="B41" s="1">
        <f>('aantal arrestanten'!N43-G41)</f>
        <v>2</v>
      </c>
      <c r="C41" s="1">
        <f t="shared" si="12"/>
        <v>0</v>
      </c>
      <c r="D41" s="1">
        <f t="shared" si="12"/>
        <v>3</v>
      </c>
      <c r="E41" s="1">
        <f t="shared" si="12"/>
        <v>0</v>
      </c>
      <c r="F41" s="1">
        <f t="shared" si="13"/>
        <v>5</v>
      </c>
      <c r="G41" s="1">
        <f t="shared" si="14"/>
        <v>3</v>
      </c>
      <c r="H41" s="8">
        <f t="shared" si="15"/>
        <v>0.4</v>
      </c>
      <c r="I41" s="8">
        <f t="shared" si="16"/>
        <v>0</v>
      </c>
      <c r="J41" s="8">
        <f t="shared" si="17"/>
        <v>0.6</v>
      </c>
      <c r="K41" s="8">
        <f t="shared" si="18"/>
        <v>0</v>
      </c>
    </row>
    <row r="42" spans="1:11" ht="15.75">
      <c r="A42" s="1">
        <v>1845</v>
      </c>
      <c r="B42" s="1">
        <f>('aantal arrestanten'!N44-G42)</f>
        <v>0</v>
      </c>
      <c r="C42" s="1">
        <f t="shared" si="12"/>
        <v>0</v>
      </c>
      <c r="D42" s="1">
        <f t="shared" si="12"/>
        <v>0</v>
      </c>
      <c r="E42" s="1">
        <f t="shared" si="12"/>
        <v>0</v>
      </c>
      <c r="F42" s="1">
        <f t="shared" si="13"/>
        <v>0</v>
      </c>
      <c r="G42" s="1">
        <f t="shared" si="14"/>
        <v>0</v>
      </c>
      <c r="H42" s="8" t="e">
        <f t="shared" si="15"/>
        <v>#DIV/0!</v>
      </c>
      <c r="I42" s="8" t="e">
        <f t="shared" si="16"/>
        <v>#DIV/0!</v>
      </c>
      <c r="J42" s="8" t="e">
        <f t="shared" si="17"/>
        <v>#DIV/0!</v>
      </c>
      <c r="K42" s="8" t="e">
        <f t="shared" si="18"/>
        <v>#DIV/0!</v>
      </c>
    </row>
    <row r="43" spans="1:11" ht="15.75">
      <c r="A43" s="1">
        <v>1846</v>
      </c>
      <c r="B43" s="1">
        <f>('aantal arrestanten'!N45-G43)</f>
        <v>2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3</v>
      </c>
      <c r="G43" s="1">
        <f t="shared" si="14"/>
        <v>1</v>
      </c>
      <c r="H43" s="8">
        <f t="shared" si="15"/>
        <v>0.6666666666666666</v>
      </c>
      <c r="I43" s="8">
        <f t="shared" si="16"/>
        <v>0.3333333333333333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arrestanten'!N46-G44)</f>
        <v>1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1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arrestanten'!N47-G45)</f>
        <v>2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2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3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3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3</v>
      </c>
      <c r="C47" s="1">
        <f aca="true" t="shared" si="19" ref="C47:E48">SUM(C12,C30)</f>
        <v>0</v>
      </c>
      <c r="D47" s="1">
        <f t="shared" si="19"/>
        <v>0</v>
      </c>
      <c r="E47" s="1">
        <f t="shared" si="19"/>
        <v>0</v>
      </c>
      <c r="F47" s="1">
        <f t="shared" si="13"/>
        <v>3</v>
      </c>
      <c r="G47" s="1">
        <f t="shared" si="14"/>
        <v>0</v>
      </c>
      <c r="H47" s="8">
        <f t="shared" si="15"/>
        <v>1</v>
      </c>
      <c r="I47" s="8">
        <f t="shared" si="16"/>
        <v>0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1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1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17</v>
      </c>
      <c r="C49" s="1">
        <f>SUM(C38:C48)</f>
        <v>1</v>
      </c>
      <c r="D49" s="1">
        <f>SUM(D38:D48)</f>
        <v>3</v>
      </c>
      <c r="E49" s="1">
        <f>SUM(E38:E48)</f>
        <v>1</v>
      </c>
      <c r="F49" s="1">
        <f t="shared" si="13"/>
        <v>22</v>
      </c>
      <c r="G49" s="1">
        <f t="shared" si="14"/>
        <v>5</v>
      </c>
      <c r="H49" s="18">
        <f t="shared" si="15"/>
        <v>0.7727272727272727</v>
      </c>
      <c r="I49" s="18">
        <f t="shared" si="16"/>
        <v>0.045454545454545456</v>
      </c>
      <c r="J49" s="18">
        <f t="shared" si="17"/>
        <v>0.13636363636363635</v>
      </c>
      <c r="K49" s="18">
        <f t="shared" si="18"/>
        <v>0.045454545454545456</v>
      </c>
    </row>
    <row r="50" spans="1:7" ht="15.75">
      <c r="A50" s="4" t="s">
        <v>29</v>
      </c>
      <c r="B50" s="6">
        <f>(B49/F49)</f>
        <v>0.7727272727272727</v>
      </c>
      <c r="C50" s="6">
        <f>(C49/F49)</f>
        <v>0.045454545454545456</v>
      </c>
      <c r="D50" s="6">
        <f>(D49/F49)</f>
        <v>0.13636363636363635</v>
      </c>
      <c r="E50" s="6">
        <f>(E49/F49)</f>
        <v>0.045454545454545456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J13">
      <selection activeCell="C28" sqref="C28"/>
    </sheetView>
  </sheetViews>
  <sheetFormatPr defaultColWidth="9.140625" defaultRowHeight="12.75"/>
  <cols>
    <col min="1" max="14" width="12.7109375" style="11" customWidth="1"/>
    <col min="15" max="15" width="43.8515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4</v>
      </c>
      <c r="N3" s="1">
        <f>SUM(B3:M3)</f>
        <v>8</v>
      </c>
      <c r="O3" s="7">
        <f>(N3/N59)</f>
        <v>0.8888888888888888</v>
      </c>
      <c r="P3" s="15"/>
    </row>
    <row r="4" spans="1:16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f aca="true" t="shared" si="0" ref="N4:N14">SUM(B4:M4)</f>
        <v>1</v>
      </c>
      <c r="O4" s="7">
        <f aca="true" t="shared" si="1" ref="O4:O14">(N4/N60)</f>
        <v>1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f t="shared" si="0"/>
        <v>1</v>
      </c>
      <c r="O5" s="7">
        <f t="shared" si="1"/>
        <v>1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3</v>
      </c>
      <c r="M6" s="1">
        <v>0</v>
      </c>
      <c r="N6" s="1">
        <f t="shared" si="0"/>
        <v>4</v>
      </c>
      <c r="O6" s="7">
        <f t="shared" si="1"/>
        <v>0.6666666666666666</v>
      </c>
      <c r="P6" s="15"/>
    </row>
    <row r="7" spans="1:16" ht="15.75">
      <c r="A7" s="1">
        <v>1845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f t="shared" si="0"/>
        <v>2</v>
      </c>
      <c r="O7" s="7">
        <f t="shared" si="1"/>
        <v>1</v>
      </c>
      <c r="P7" s="15"/>
    </row>
    <row r="8" spans="1:16" ht="15.75">
      <c r="A8" s="1">
        <v>1846</v>
      </c>
      <c r="B8" s="1">
        <v>1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2</v>
      </c>
      <c r="O8" s="7">
        <f t="shared" si="1"/>
        <v>0.6666666666666666</v>
      </c>
      <c r="P8" s="15"/>
    </row>
    <row r="9" spans="1:16" ht="15.75">
      <c r="A9" s="1">
        <v>1847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f t="shared" si="0"/>
        <v>4</v>
      </c>
      <c r="O9" s="7">
        <f t="shared" si="1"/>
        <v>1</v>
      </c>
      <c r="P9" s="15"/>
    </row>
    <row r="10" spans="1:16" ht="15.75">
      <c r="A10" s="1">
        <v>1848</v>
      </c>
      <c r="B10" s="1">
        <v>2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1</v>
      </c>
      <c r="L10" s="1">
        <v>1</v>
      </c>
      <c r="M10" s="1">
        <v>1</v>
      </c>
      <c r="N10" s="1">
        <f t="shared" si="0"/>
        <v>7</v>
      </c>
      <c r="O10" s="7">
        <f t="shared" si="1"/>
        <v>0.875</v>
      </c>
      <c r="P10" s="15"/>
    </row>
    <row r="11" spans="1:16" ht="15.75">
      <c r="A11" s="1">
        <v>1849</v>
      </c>
      <c r="B11" s="1">
        <v>0</v>
      </c>
      <c r="C11" s="1">
        <v>0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2</v>
      </c>
      <c r="O11" s="7">
        <f t="shared" si="1"/>
        <v>0.6666666666666666</v>
      </c>
      <c r="P11" s="15"/>
    </row>
    <row r="12" spans="1:16" ht="15.75">
      <c r="A12" s="1">
        <v>1850</v>
      </c>
      <c r="B12" s="1">
        <v>0</v>
      </c>
      <c r="C12" s="1">
        <v>0</v>
      </c>
      <c r="D12" s="1">
        <v>2</v>
      </c>
      <c r="E12" s="1">
        <v>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6</v>
      </c>
      <c r="O12" s="7">
        <f t="shared" si="1"/>
        <v>0.75</v>
      </c>
      <c r="P12" s="15"/>
    </row>
    <row r="13" spans="1:16" ht="15.75">
      <c r="A13" s="1">
        <v>1851</v>
      </c>
      <c r="B13" s="1">
        <v>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f t="shared" si="0"/>
        <v>6</v>
      </c>
      <c r="O13" s="7">
        <f t="shared" si="1"/>
        <v>0.8571428571428571</v>
      </c>
      <c r="P13" s="15"/>
    </row>
    <row r="14" spans="1:16" ht="15.75">
      <c r="A14" s="1" t="s">
        <v>1</v>
      </c>
      <c r="B14" s="1">
        <f>SUM(B3:B13)</f>
        <v>12</v>
      </c>
      <c r="C14" s="1">
        <f aca="true" t="shared" si="2" ref="C14:M14">SUM(C3:C13)</f>
        <v>0</v>
      </c>
      <c r="D14" s="1">
        <f t="shared" si="2"/>
        <v>3</v>
      </c>
      <c r="E14" s="1">
        <f t="shared" si="2"/>
        <v>6</v>
      </c>
      <c r="F14" s="1">
        <f t="shared" si="2"/>
        <v>1</v>
      </c>
      <c r="G14" s="1">
        <f t="shared" si="2"/>
        <v>0</v>
      </c>
      <c r="H14" s="1">
        <f t="shared" si="2"/>
        <v>3</v>
      </c>
      <c r="I14" s="1">
        <f t="shared" si="2"/>
        <v>1</v>
      </c>
      <c r="J14" s="1">
        <f t="shared" si="2"/>
        <v>0</v>
      </c>
      <c r="K14" s="1">
        <f t="shared" si="2"/>
        <v>4</v>
      </c>
      <c r="L14" s="1">
        <f t="shared" si="2"/>
        <v>7</v>
      </c>
      <c r="M14" s="1">
        <f t="shared" si="2"/>
        <v>6</v>
      </c>
      <c r="N14" s="1">
        <f t="shared" si="0"/>
        <v>43</v>
      </c>
      <c r="O14" s="7">
        <f t="shared" si="1"/>
        <v>0.8269230769230769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f>SUM(B21:M21)</f>
        <v>1</v>
      </c>
      <c r="O21" s="7">
        <f>(N21/N59)</f>
        <v>0.1111111111111111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7">
        <f aca="true" t="shared" si="4" ref="O22:O32">(N22/N60)</f>
        <v>0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7">
        <f t="shared" si="4"/>
        <v>0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  <c r="M24" s="1">
        <v>0</v>
      </c>
      <c r="N24" s="1">
        <f t="shared" si="3"/>
        <v>2</v>
      </c>
      <c r="O24" s="7">
        <f t="shared" si="4"/>
        <v>0.3333333333333333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7">
        <f t="shared" si="4"/>
        <v>0</v>
      </c>
      <c r="P25" s="15"/>
    </row>
    <row r="26" spans="1:16" ht="15.75">
      <c r="A26" s="1">
        <v>1846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1</v>
      </c>
      <c r="O26" s="7">
        <f t="shared" si="4"/>
        <v>0.3333333333333333</v>
      </c>
      <c r="P26" s="15"/>
    </row>
    <row r="27" spans="1:16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0</v>
      </c>
      <c r="O27" s="7">
        <f t="shared" si="4"/>
        <v>0</v>
      </c>
      <c r="P27" s="15"/>
    </row>
    <row r="28" spans="1:16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f t="shared" si="3"/>
        <v>1</v>
      </c>
      <c r="O28" s="7">
        <f t="shared" si="4"/>
        <v>0.125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f t="shared" si="3"/>
        <v>1</v>
      </c>
      <c r="O29" s="7">
        <f t="shared" si="4"/>
        <v>0.3333333333333333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2</v>
      </c>
      <c r="O30" s="7">
        <f t="shared" si="4"/>
        <v>0.25</v>
      </c>
      <c r="P30" s="15"/>
    </row>
    <row r="31" spans="1:16" ht="15.75">
      <c r="A31" s="1">
        <v>1851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1</v>
      </c>
      <c r="O31" s="7">
        <f t="shared" si="4"/>
        <v>0.14285714285714285</v>
      </c>
      <c r="P31" s="15"/>
    </row>
    <row r="32" spans="1:16" ht="15.75">
      <c r="A32" s="1" t="s">
        <v>1</v>
      </c>
      <c r="B32" s="1">
        <f aca="true" t="shared" si="5" ref="B32:M32">SUM(B21:B31)</f>
        <v>1</v>
      </c>
      <c r="C32" s="1">
        <f t="shared" si="5"/>
        <v>0</v>
      </c>
      <c r="D32" s="1">
        <f t="shared" si="5"/>
        <v>1</v>
      </c>
      <c r="E32" s="1">
        <f t="shared" si="5"/>
        <v>2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1</v>
      </c>
      <c r="L32" s="1">
        <f t="shared" si="5"/>
        <v>3</v>
      </c>
      <c r="M32" s="1">
        <f t="shared" si="5"/>
        <v>1</v>
      </c>
      <c r="N32" s="1">
        <f t="shared" si="3"/>
        <v>9</v>
      </c>
      <c r="O32" s="7">
        <f t="shared" si="4"/>
        <v>0.17307692307692307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>
        <f t="shared" si="7"/>
        <v>0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6"/>
        <v>0</v>
      </c>
      <c r="O51" s="7">
        <f t="shared" si="7"/>
        <v>0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2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1</v>
      </c>
      <c r="I59" s="1">
        <f t="shared" si="9"/>
        <v>0</v>
      </c>
      <c r="J59" s="1">
        <f t="shared" si="9"/>
        <v>0</v>
      </c>
      <c r="K59" s="1">
        <f t="shared" si="9"/>
        <v>0</v>
      </c>
      <c r="L59" s="1">
        <f t="shared" si="9"/>
        <v>1</v>
      </c>
      <c r="M59" s="1">
        <f t="shared" si="9"/>
        <v>5</v>
      </c>
      <c r="N59" s="1">
        <f>SUM(B59:M59)</f>
        <v>9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0</v>
      </c>
      <c r="D60" s="1">
        <f t="shared" si="10"/>
        <v>0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1</v>
      </c>
      <c r="M60" s="1">
        <f t="shared" si="10"/>
        <v>0</v>
      </c>
      <c r="N60" s="1">
        <f aca="true" t="shared" si="11" ref="N60:N70">SUM(B60:M60)</f>
        <v>1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0</v>
      </c>
      <c r="C61" s="1">
        <f t="shared" si="12"/>
        <v>0</v>
      </c>
      <c r="D61" s="1">
        <f t="shared" si="12"/>
        <v>0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2"/>
        <v>0</v>
      </c>
      <c r="M61" s="1">
        <f t="shared" si="12"/>
        <v>1</v>
      </c>
      <c r="N61" s="1">
        <f t="shared" si="11"/>
        <v>1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0</v>
      </c>
      <c r="E62" s="1">
        <f t="shared" si="13"/>
        <v>1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3"/>
        <v>5</v>
      </c>
      <c r="M62" s="1">
        <f t="shared" si="13"/>
        <v>0</v>
      </c>
      <c r="N62" s="1">
        <f t="shared" si="11"/>
        <v>6</v>
      </c>
      <c r="O62" s="7"/>
      <c r="P62" s="15"/>
    </row>
    <row r="63" spans="1:16" ht="15.75">
      <c r="A63" s="1">
        <v>1845</v>
      </c>
      <c r="B63" s="1">
        <f aca="true" t="shared" si="14" ref="B63:M63">SUM(B7,B25,B44)</f>
        <v>1</v>
      </c>
      <c r="C63" s="1">
        <f t="shared" si="14"/>
        <v>0</v>
      </c>
      <c r="D63" s="1">
        <f t="shared" si="14"/>
        <v>0</v>
      </c>
      <c r="E63" s="1">
        <f t="shared" si="14"/>
        <v>0</v>
      </c>
      <c r="F63" s="1">
        <f t="shared" si="14"/>
        <v>0</v>
      </c>
      <c r="G63" s="1">
        <f t="shared" si="14"/>
        <v>0</v>
      </c>
      <c r="H63" s="1">
        <f t="shared" si="14"/>
        <v>0</v>
      </c>
      <c r="I63" s="1">
        <f t="shared" si="14"/>
        <v>0</v>
      </c>
      <c r="J63" s="1">
        <f t="shared" si="14"/>
        <v>0</v>
      </c>
      <c r="K63" s="1">
        <f t="shared" si="14"/>
        <v>0</v>
      </c>
      <c r="L63" s="1">
        <f t="shared" si="14"/>
        <v>1</v>
      </c>
      <c r="M63" s="1">
        <f t="shared" si="14"/>
        <v>0</v>
      </c>
      <c r="N63" s="1">
        <f t="shared" si="11"/>
        <v>2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1</v>
      </c>
      <c r="C64" s="1">
        <f t="shared" si="15"/>
        <v>0</v>
      </c>
      <c r="D64" s="1">
        <f t="shared" si="15"/>
        <v>1</v>
      </c>
      <c r="E64" s="1">
        <f t="shared" si="15"/>
        <v>0</v>
      </c>
      <c r="F64" s="1">
        <f t="shared" si="15"/>
        <v>1</v>
      </c>
      <c r="G64" s="1">
        <f t="shared" si="15"/>
        <v>0</v>
      </c>
      <c r="H64" s="1">
        <f t="shared" si="15"/>
        <v>0</v>
      </c>
      <c r="I64" s="1">
        <f t="shared" si="15"/>
        <v>0</v>
      </c>
      <c r="J64" s="1">
        <f t="shared" si="15"/>
        <v>0</v>
      </c>
      <c r="K64" s="1">
        <f t="shared" si="15"/>
        <v>0</v>
      </c>
      <c r="L64" s="1">
        <f t="shared" si="15"/>
        <v>0</v>
      </c>
      <c r="M64" s="1">
        <f t="shared" si="15"/>
        <v>0</v>
      </c>
      <c r="N64" s="1">
        <f t="shared" si="11"/>
        <v>3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1</v>
      </c>
      <c r="C65" s="1">
        <f t="shared" si="16"/>
        <v>0</v>
      </c>
      <c r="D65" s="1">
        <f t="shared" si="16"/>
        <v>0</v>
      </c>
      <c r="E65" s="1">
        <f t="shared" si="16"/>
        <v>0</v>
      </c>
      <c r="F65" s="1">
        <f t="shared" si="16"/>
        <v>0</v>
      </c>
      <c r="G65" s="1">
        <f t="shared" si="16"/>
        <v>0</v>
      </c>
      <c r="H65" s="1">
        <f t="shared" si="16"/>
        <v>1</v>
      </c>
      <c r="I65" s="1">
        <f t="shared" si="16"/>
        <v>1</v>
      </c>
      <c r="J65" s="1">
        <f t="shared" si="16"/>
        <v>0</v>
      </c>
      <c r="K65" s="1">
        <f t="shared" si="16"/>
        <v>1</v>
      </c>
      <c r="L65" s="1">
        <f t="shared" si="16"/>
        <v>0</v>
      </c>
      <c r="M65" s="1">
        <f t="shared" si="16"/>
        <v>0</v>
      </c>
      <c r="N65" s="1">
        <f t="shared" si="11"/>
        <v>4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2</v>
      </c>
      <c r="C66" s="1">
        <f t="shared" si="17"/>
        <v>0</v>
      </c>
      <c r="D66" s="1">
        <f t="shared" si="17"/>
        <v>1</v>
      </c>
      <c r="E66" s="1">
        <f t="shared" si="17"/>
        <v>0</v>
      </c>
      <c r="F66" s="1">
        <f t="shared" si="17"/>
        <v>0</v>
      </c>
      <c r="G66" s="1">
        <f t="shared" si="17"/>
        <v>0</v>
      </c>
      <c r="H66" s="1">
        <f t="shared" si="17"/>
        <v>1</v>
      </c>
      <c r="I66" s="1">
        <f t="shared" si="17"/>
        <v>0</v>
      </c>
      <c r="J66" s="1">
        <f t="shared" si="17"/>
        <v>0</v>
      </c>
      <c r="K66" s="1">
        <f t="shared" si="17"/>
        <v>1</v>
      </c>
      <c r="L66" s="1">
        <f t="shared" si="17"/>
        <v>2</v>
      </c>
      <c r="M66" s="1">
        <f t="shared" si="17"/>
        <v>1</v>
      </c>
      <c r="N66" s="1">
        <f t="shared" si="11"/>
        <v>8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0</v>
      </c>
      <c r="C67" s="1">
        <f t="shared" si="18"/>
        <v>0</v>
      </c>
      <c r="D67" s="1">
        <f t="shared" si="18"/>
        <v>0</v>
      </c>
      <c r="E67" s="1">
        <f t="shared" si="18"/>
        <v>2</v>
      </c>
      <c r="F67" s="1">
        <f t="shared" si="18"/>
        <v>0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0</v>
      </c>
      <c r="K67" s="1">
        <f t="shared" si="18"/>
        <v>1</v>
      </c>
      <c r="L67" s="1">
        <f t="shared" si="18"/>
        <v>0</v>
      </c>
      <c r="M67" s="1">
        <f t="shared" si="18"/>
        <v>0</v>
      </c>
      <c r="N67" s="1">
        <f t="shared" si="11"/>
        <v>3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0</v>
      </c>
      <c r="D68" s="1">
        <f t="shared" si="19"/>
        <v>2</v>
      </c>
      <c r="E68" s="1">
        <f t="shared" si="19"/>
        <v>5</v>
      </c>
      <c r="F68" s="1">
        <f t="shared" si="19"/>
        <v>0</v>
      </c>
      <c r="G68" s="1">
        <f t="shared" si="19"/>
        <v>0</v>
      </c>
      <c r="H68" s="1">
        <f t="shared" si="19"/>
        <v>0</v>
      </c>
      <c r="I68" s="1">
        <f t="shared" si="19"/>
        <v>0</v>
      </c>
      <c r="J68" s="1">
        <f t="shared" si="19"/>
        <v>0</v>
      </c>
      <c r="K68" s="1">
        <f t="shared" si="19"/>
        <v>1</v>
      </c>
      <c r="L68" s="1">
        <f t="shared" si="19"/>
        <v>0</v>
      </c>
      <c r="M68" s="1">
        <f t="shared" si="19"/>
        <v>0</v>
      </c>
      <c r="N68" s="1">
        <f t="shared" si="11"/>
        <v>8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6</v>
      </c>
      <c r="C69" s="1">
        <f t="shared" si="20"/>
        <v>0</v>
      </c>
      <c r="D69" s="1">
        <f t="shared" si="20"/>
        <v>0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0</v>
      </c>
      <c r="I69" s="1">
        <f t="shared" si="20"/>
        <v>0</v>
      </c>
      <c r="J69" s="1">
        <f t="shared" si="20"/>
        <v>0</v>
      </c>
      <c r="K69" s="1">
        <f t="shared" si="20"/>
        <v>1</v>
      </c>
      <c r="L69" s="1">
        <f t="shared" si="20"/>
        <v>0</v>
      </c>
      <c r="M69" s="1">
        <f t="shared" si="20"/>
        <v>0</v>
      </c>
      <c r="N69" s="1">
        <f t="shared" si="11"/>
        <v>7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13</v>
      </c>
      <c r="C70" s="1">
        <f t="shared" si="21"/>
        <v>0</v>
      </c>
      <c r="D70" s="1">
        <f t="shared" si="21"/>
        <v>4</v>
      </c>
      <c r="E70" s="1">
        <f t="shared" si="21"/>
        <v>8</v>
      </c>
      <c r="F70" s="1">
        <f t="shared" si="21"/>
        <v>1</v>
      </c>
      <c r="G70" s="1">
        <f t="shared" si="21"/>
        <v>0</v>
      </c>
      <c r="H70" s="1">
        <f t="shared" si="21"/>
        <v>3</v>
      </c>
      <c r="I70" s="1">
        <f t="shared" si="21"/>
        <v>1</v>
      </c>
      <c r="J70" s="1">
        <f t="shared" si="21"/>
        <v>0</v>
      </c>
      <c r="K70" s="1">
        <f t="shared" si="21"/>
        <v>5</v>
      </c>
      <c r="L70" s="1">
        <f t="shared" si="21"/>
        <v>10</v>
      </c>
      <c r="M70" s="1">
        <f t="shared" si="21"/>
        <v>7</v>
      </c>
      <c r="N70" s="1">
        <f t="shared" si="11"/>
        <v>52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2003-04-20T13:22:48Z</dcterms:modified>
  <cp:category/>
  <cp:version/>
  <cp:contentType/>
  <cp:contentStatus/>
</cp:coreProperties>
</file>